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oorcc.sharepoint.com/sites/DEAllgemeinerTechnikordnerTeam/Shared Documents/Technik/Allgemeiner-Technikordner/Leistungsrechner Heizkörper komplett/"/>
    </mc:Choice>
  </mc:AlternateContent>
  <xr:revisionPtr revIDLastSave="7" documentId="8_{6ABA62FA-C458-42B9-82C2-D1E16115C1EC}" xr6:coauthVersionLast="47" xr6:coauthVersionMax="47" xr10:uidLastSave="{194AD5A0-A400-4D72-A42D-922C7AA0CBE3}"/>
  <bookViews>
    <workbookView xWindow="-120" yWindow="-120" windowWidth="29040" windowHeight="15840" activeTab="4" xr2:uid="{00000000-000D-0000-FFFF-FFFF00000000}"/>
  </bookViews>
  <sheets>
    <sheet name="Plan &amp; Ramo" sheetId="6" r:id="rId1"/>
    <sheet name="Plan &amp; Planventil Hygiene" sheetId="5" r:id="rId2"/>
    <sheet name="Compact &amp; Ventil Compact" sheetId="4" r:id="rId3"/>
    <sheet name="Compact &amp;Ventil Compact Hygiene" sheetId="1" r:id="rId4"/>
    <sheet name="Vertical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7" l="1"/>
  <c r="B6" i="7" l="1"/>
  <c r="Q4" i="7" l="1"/>
  <c r="C12" i="4"/>
  <c r="B10" i="6"/>
  <c r="V5" i="6" s="1"/>
  <c r="Z22" i="7" l="1"/>
  <c r="Z21" i="7"/>
  <c r="S21" i="7"/>
  <c r="Z20" i="7"/>
  <c r="S20" i="7"/>
  <c r="Z19" i="7"/>
  <c r="S19" i="7"/>
  <c r="Z18" i="7"/>
  <c r="S18" i="7"/>
  <c r="Z17" i="7"/>
  <c r="S17" i="7"/>
  <c r="Z16" i="7"/>
  <c r="S16" i="7"/>
  <c r="Z15" i="7"/>
  <c r="S15" i="7"/>
  <c r="Z14" i="7"/>
  <c r="S14" i="7"/>
  <c r="Z13" i="7"/>
  <c r="S13" i="7"/>
  <c r="Z12" i="7"/>
  <c r="S12" i="7"/>
  <c r="Z11" i="7"/>
  <c r="S11" i="7"/>
  <c r="Z10" i="7"/>
  <c r="S10" i="7"/>
  <c r="E25" i="7"/>
  <c r="E24" i="7"/>
  <c r="E23" i="7"/>
  <c r="L21" i="7"/>
  <c r="E21" i="7"/>
  <c r="L20" i="7"/>
  <c r="E20" i="7"/>
  <c r="L19" i="7"/>
  <c r="E19" i="7"/>
  <c r="L18" i="7"/>
  <c r="L17" i="7"/>
  <c r="E17" i="7"/>
  <c r="L16" i="7"/>
  <c r="E16" i="7"/>
  <c r="L15" i="7"/>
  <c r="E15" i="7"/>
  <c r="L14" i="7"/>
  <c r="L13" i="7"/>
  <c r="L12" i="7"/>
  <c r="E12" i="7"/>
  <c r="L11" i="7"/>
  <c r="E11" i="7"/>
  <c r="AS31" i="6" l="1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E10" i="6"/>
  <c r="C10" i="5"/>
  <c r="C12" i="1"/>
  <c r="F34" i="1"/>
  <c r="G34" i="1"/>
  <c r="H34" i="1"/>
  <c r="I34" i="1"/>
  <c r="L34" i="1" s="1"/>
  <c r="O34" i="1" s="1"/>
  <c r="J34" i="1"/>
  <c r="M34" i="1" s="1"/>
  <c r="P34" i="1" s="1"/>
  <c r="K34" i="1"/>
  <c r="N34" i="1"/>
  <c r="Q34" i="1"/>
  <c r="R34" i="1"/>
  <c r="S34" i="1"/>
  <c r="T34" i="1"/>
  <c r="I27" i="1" l="1"/>
  <c r="S5" i="1"/>
  <c r="L17" i="4"/>
  <c r="T5" i="4"/>
  <c r="Q30" i="5"/>
  <c r="Q5" i="5"/>
  <c r="T28" i="1"/>
  <c r="H22" i="1"/>
  <c r="K29" i="1"/>
  <c r="C23" i="1"/>
  <c r="Q20" i="1"/>
  <c r="F27" i="1"/>
  <c r="Q32" i="1"/>
  <c r="S28" i="1"/>
  <c r="C25" i="1"/>
  <c r="J33" i="1"/>
  <c r="J18" i="1"/>
  <c r="H27" i="1"/>
  <c r="S27" i="1"/>
  <c r="N28" i="1"/>
  <c r="M21" i="1"/>
  <c r="D29" i="1"/>
  <c r="V27" i="1"/>
  <c r="P25" i="1"/>
  <c r="J30" i="1"/>
  <c r="D17" i="1"/>
  <c r="I31" i="1"/>
  <c r="T15" i="5"/>
  <c r="T16" i="5"/>
  <c r="F18" i="5"/>
  <c r="E19" i="5"/>
  <c r="L20" i="5"/>
  <c r="N21" i="5"/>
  <c r="T22" i="5"/>
  <c r="Q23" i="5"/>
  <c r="H24" i="5"/>
  <c r="F26" i="5"/>
  <c r="E28" i="5"/>
  <c r="U15" i="5"/>
  <c r="G18" i="5"/>
  <c r="F19" i="5"/>
  <c r="O21" i="5"/>
  <c r="H26" i="5"/>
  <c r="C16" i="5"/>
  <c r="H18" i="5"/>
  <c r="S20" i="5"/>
  <c r="D23" i="5"/>
  <c r="O24" i="5"/>
  <c r="P28" i="5"/>
  <c r="I16" i="5"/>
  <c r="K18" i="5"/>
  <c r="T20" i="5"/>
  <c r="H22" i="5"/>
  <c r="E25" i="5"/>
  <c r="E27" i="5"/>
  <c r="O29" i="5"/>
  <c r="F15" i="5"/>
  <c r="Q16" i="5"/>
  <c r="N17" i="5"/>
  <c r="S18" i="5"/>
  <c r="U19" i="5"/>
  <c r="F21" i="5"/>
  <c r="I22" i="5"/>
  <c r="O23" i="5"/>
  <c r="F25" i="5"/>
  <c r="F27" i="5"/>
  <c r="H30" i="5"/>
  <c r="C17" i="5"/>
  <c r="O20" i="5"/>
  <c r="U22" i="5"/>
  <c r="J24" i="5"/>
  <c r="J28" i="5"/>
  <c r="D15" i="5"/>
  <c r="F17" i="5"/>
  <c r="O19" i="5"/>
  <c r="C22" i="5"/>
  <c r="L26" i="5"/>
  <c r="E15" i="5"/>
  <c r="L17" i="5"/>
  <c r="T19" i="5"/>
  <c r="F23" i="5"/>
  <c r="K15" i="5"/>
  <c r="R16" i="5"/>
  <c r="O17" i="5"/>
  <c r="D19" i="5"/>
  <c r="G20" i="5"/>
  <c r="L21" i="5"/>
  <c r="K22" i="5"/>
  <c r="P23" i="5"/>
  <c r="L25" i="5"/>
  <c r="L27" i="5"/>
  <c r="J30" i="5"/>
  <c r="P24" i="5"/>
  <c r="M25" i="5"/>
  <c r="O26" i="5"/>
  <c r="O27" i="5"/>
  <c r="E29" i="5"/>
  <c r="L30" i="5"/>
  <c r="C15" i="5"/>
  <c r="P15" i="5"/>
  <c r="L16" i="5"/>
  <c r="E17" i="5"/>
  <c r="U17" i="5"/>
  <c r="R18" i="5"/>
  <c r="N19" i="5"/>
  <c r="I20" i="5"/>
  <c r="E21" i="5"/>
  <c r="U21" i="5"/>
  <c r="R22" i="5"/>
  <c r="N23" i="5"/>
  <c r="E24" i="5"/>
  <c r="R24" i="5"/>
  <c r="C26" i="5"/>
  <c r="C27" i="5"/>
  <c r="D28" i="5"/>
  <c r="N29" i="5"/>
  <c r="N15" i="5"/>
  <c r="K16" i="5"/>
  <c r="D17" i="5"/>
  <c r="T17" i="5"/>
  <c r="N18" i="5"/>
  <c r="L19" i="5"/>
  <c r="H20" i="5"/>
  <c r="C21" i="5"/>
  <c r="P21" i="5"/>
  <c r="M22" i="5"/>
  <c r="I23" i="5"/>
  <c r="Q24" i="5"/>
  <c r="O25" i="5"/>
  <c r="R26" i="5"/>
  <c r="Q27" i="5"/>
  <c r="J29" i="5"/>
  <c r="M30" i="5"/>
  <c r="L15" i="5"/>
  <c r="G16" i="5"/>
  <c r="S16" i="5"/>
  <c r="K17" i="5"/>
  <c r="V17" i="5"/>
  <c r="O18" i="5"/>
  <c r="K19" i="5"/>
  <c r="V19" i="5"/>
  <c r="Q20" i="5"/>
  <c r="H21" i="5"/>
  <c r="V21" i="5"/>
  <c r="Q22" i="5"/>
  <c r="H23" i="5"/>
  <c r="V23" i="5"/>
  <c r="I24" i="5"/>
  <c r="C25" i="5"/>
  <c r="R25" i="5"/>
  <c r="P26" i="5"/>
  <c r="M27" i="5"/>
  <c r="N28" i="5"/>
  <c r="P29" i="5"/>
  <c r="F32" i="4"/>
  <c r="AQ29" i="4"/>
  <c r="U29" i="4"/>
  <c r="R32" i="4"/>
  <c r="W26" i="4"/>
  <c r="AA31" i="4"/>
  <c r="AL21" i="4"/>
  <c r="M31" i="4"/>
  <c r="AP19" i="4"/>
  <c r="T21" i="1"/>
  <c r="K28" i="1"/>
  <c r="T18" i="1"/>
  <c r="N25" i="1"/>
  <c r="I24" i="1"/>
  <c r="G33" i="1"/>
  <c r="O22" i="1"/>
  <c r="D26" i="1"/>
  <c r="P23" i="1"/>
  <c r="L20" i="1"/>
  <c r="S23" i="1"/>
  <c r="D33" i="1"/>
  <c r="M17" i="1"/>
  <c r="M19" i="1"/>
  <c r="H31" i="1"/>
  <c r="F26" i="1"/>
  <c r="N20" i="1"/>
  <c r="Q33" i="1"/>
  <c r="C32" i="4"/>
  <c r="J31" i="4"/>
  <c r="AO28" i="4"/>
  <c r="F17" i="4"/>
  <c r="R28" i="4"/>
  <c r="L25" i="4"/>
  <c r="AK27" i="4"/>
  <c r="N24" i="4"/>
  <c r="U32" i="4"/>
  <c r="U30" i="4"/>
  <c r="K27" i="4"/>
  <c r="G23" i="4"/>
  <c r="Q32" i="4"/>
  <c r="W31" i="4"/>
  <c r="I31" i="4"/>
  <c r="N30" i="4"/>
  <c r="AN29" i="4"/>
  <c r="M29" i="4"/>
  <c r="AJ28" i="4"/>
  <c r="I28" i="4"/>
  <c r="AB27" i="4"/>
  <c r="AQ26" i="4"/>
  <c r="Q26" i="4"/>
  <c r="AD25" i="4"/>
  <c r="AO24" i="4"/>
  <c r="AD23" i="4"/>
  <c r="V22" i="4"/>
  <c r="C21" i="4"/>
  <c r="AA18" i="4"/>
  <c r="R30" i="4"/>
  <c r="AO29" i="4"/>
  <c r="Q29" i="4"/>
  <c r="AM28" i="4"/>
  <c r="N28" i="4"/>
  <c r="AC27" i="4"/>
  <c r="H27" i="4"/>
  <c r="T26" i="4"/>
  <c r="H25" i="4"/>
  <c r="H24" i="4"/>
  <c r="AP22" i="4"/>
  <c r="X21" i="4"/>
  <c r="AD32" i="4"/>
  <c r="M32" i="4"/>
  <c r="V31" i="4"/>
  <c r="E31" i="4"/>
  <c r="AC30" i="4"/>
  <c r="M30" i="4"/>
  <c r="AD29" i="4"/>
  <c r="I29" i="4"/>
  <c r="AA28" i="4"/>
  <c r="H28" i="4"/>
  <c r="W27" i="4"/>
  <c r="AL26" i="4"/>
  <c r="K26" i="4"/>
  <c r="AC25" i="4"/>
  <c r="AN24" i="4"/>
  <c r="AB23" i="4"/>
  <c r="S22" i="4"/>
  <c r="AN20" i="4"/>
  <c r="W18" i="4"/>
  <c r="AB32" i="4"/>
  <c r="J32" i="4"/>
  <c r="T31" i="4"/>
  <c r="Y30" i="4"/>
  <c r="K30" i="4"/>
  <c r="Z29" i="4"/>
  <c r="H29" i="4"/>
  <c r="V28" i="4"/>
  <c r="F28" i="4"/>
  <c r="Q27" i="4"/>
  <c r="AK26" i="4"/>
  <c r="E26" i="4"/>
  <c r="Z25" i="4"/>
  <c r="AD24" i="4"/>
  <c r="V23" i="4"/>
  <c r="O22" i="4"/>
  <c r="AA20" i="4"/>
  <c r="H18" i="4"/>
  <c r="X32" i="4"/>
  <c r="I32" i="4"/>
  <c r="P31" i="4"/>
  <c r="W30" i="4"/>
  <c r="F30" i="4"/>
  <c r="X29" i="4"/>
  <c r="E29" i="4"/>
  <c r="T28" i="4"/>
  <c r="AP27" i="4"/>
  <c r="P27" i="4"/>
  <c r="AA26" i="4"/>
  <c r="C26" i="4"/>
  <c r="N25" i="4"/>
  <c r="O24" i="4"/>
  <c r="H23" i="4"/>
  <c r="AM21" i="4"/>
  <c r="E20" i="4"/>
  <c r="G17" i="4"/>
  <c r="W19" i="4"/>
  <c r="L30" i="6"/>
  <c r="F16" i="6"/>
  <c r="E27" i="1"/>
  <c r="F24" i="1"/>
  <c r="L27" i="1"/>
  <c r="L26" i="1"/>
  <c r="S20" i="1"/>
  <c r="G32" i="1"/>
  <c r="G26" i="1"/>
  <c r="R25" i="1"/>
  <c r="O29" i="1"/>
  <c r="T27" i="1"/>
  <c r="P30" i="1"/>
  <c r="U18" i="1"/>
  <c r="P18" i="1"/>
  <c r="F22" i="1"/>
  <c r="N22" i="1"/>
  <c r="M26" i="1"/>
  <c r="O18" i="1"/>
  <c r="D23" i="1"/>
  <c r="L21" i="1"/>
  <c r="D18" i="1"/>
  <c r="Q18" i="1"/>
  <c r="Q21" i="1"/>
  <c r="F20" i="1"/>
  <c r="O28" i="1"/>
  <c r="F23" i="1"/>
  <c r="H24" i="1"/>
  <c r="C18" i="1"/>
  <c r="K25" i="1"/>
  <c r="K17" i="1"/>
  <c r="R18" i="1"/>
  <c r="N26" i="1"/>
  <c r="I32" i="1"/>
  <c r="K32" i="1"/>
  <c r="Q29" i="1"/>
  <c r="T26" i="1"/>
  <c r="P19" i="1"/>
  <c r="N27" i="1"/>
  <c r="F25" i="1"/>
  <c r="C30" i="1"/>
  <c r="Q31" i="1"/>
  <c r="Q26" i="1"/>
  <c r="U30" i="1"/>
  <c r="V18" i="1"/>
  <c r="K27" i="1"/>
  <c r="T29" i="1"/>
  <c r="G23" i="1"/>
  <c r="G28" i="1"/>
  <c r="T23" i="1"/>
  <c r="G20" i="1"/>
  <c r="V26" i="1"/>
  <c r="V19" i="1"/>
  <c r="R26" i="1"/>
  <c r="V22" i="1"/>
  <c r="Q22" i="1"/>
  <c r="F21" i="1"/>
  <c r="J31" i="1"/>
  <c r="L30" i="1"/>
  <c r="K30" i="1"/>
  <c r="P24" i="1"/>
  <c r="N17" i="1"/>
  <c r="E29" i="1"/>
  <c r="G27" i="1"/>
  <c r="S17" i="1"/>
  <c r="F17" i="1"/>
  <c r="H26" i="1"/>
  <c r="G22" i="1"/>
  <c r="K18" i="1"/>
  <c r="C26" i="1"/>
  <c r="V20" i="1"/>
  <c r="L24" i="1"/>
  <c r="I25" i="1"/>
  <c r="N23" i="1"/>
  <c r="D32" i="1"/>
  <c r="C27" i="1"/>
  <c r="S29" i="1"/>
  <c r="P22" i="1"/>
  <c r="S18" i="1"/>
  <c r="S26" i="1"/>
  <c r="L19" i="1"/>
  <c r="Q30" i="1"/>
  <c r="M33" i="1"/>
  <c r="T17" i="1"/>
  <c r="M29" i="1"/>
  <c r="O32" i="1"/>
  <c r="E18" i="1"/>
  <c r="U17" i="1"/>
  <c r="P32" i="1"/>
  <c r="L31" i="1"/>
  <c r="M32" i="1"/>
  <c r="R22" i="1"/>
  <c r="J17" i="1"/>
  <c r="C21" i="1"/>
  <c r="R27" i="1"/>
  <c r="K21" i="1"/>
  <c r="Q19" i="1"/>
  <c r="T25" i="1"/>
  <c r="U20" i="1"/>
  <c r="M20" i="1"/>
  <c r="O30" i="1"/>
  <c r="C17" i="1"/>
  <c r="U24" i="1"/>
  <c r="L17" i="1"/>
  <c r="S22" i="1"/>
  <c r="J23" i="1"/>
  <c r="P33" i="1"/>
  <c r="Q28" i="1"/>
  <c r="R20" i="1"/>
  <c r="E26" i="1"/>
  <c r="L28" i="1"/>
  <c r="J28" i="1"/>
  <c r="D25" i="1"/>
  <c r="H32" i="1"/>
  <c r="D30" i="1"/>
  <c r="J25" i="1"/>
  <c r="I28" i="1"/>
  <c r="O31" i="1"/>
  <c r="T20" i="1"/>
  <c r="I17" i="1"/>
  <c r="E28" i="1"/>
  <c r="G24" i="1"/>
  <c r="V24" i="1"/>
  <c r="P17" i="1"/>
  <c r="E33" i="1"/>
  <c r="K19" i="1"/>
  <c r="H17" i="1"/>
  <c r="L32" i="1"/>
  <c r="J19" i="1"/>
  <c r="K26" i="1"/>
  <c r="H19" i="1"/>
  <c r="K33" i="1"/>
  <c r="N19" i="1"/>
  <c r="H28" i="1"/>
  <c r="D21" i="1"/>
  <c r="V23" i="1"/>
  <c r="F30" i="1"/>
  <c r="R19" i="1"/>
  <c r="L33" i="1"/>
  <c r="G19" i="1"/>
  <c r="K23" i="1"/>
  <c r="M22" i="1"/>
  <c r="P28" i="1"/>
  <c r="J24" i="1"/>
  <c r="D31" i="1"/>
  <c r="S30" i="1"/>
  <c r="N29" i="1"/>
  <c r="G17" i="1"/>
  <c r="Q23" i="1"/>
  <c r="R30" i="1"/>
  <c r="H30" i="1"/>
  <c r="L23" i="1"/>
  <c r="O24" i="1"/>
  <c r="H20" i="1"/>
  <c r="N32" i="1"/>
  <c r="U22" i="1"/>
  <c r="M18" i="1"/>
  <c r="T24" i="1"/>
  <c r="H18" i="1"/>
  <c r="F28" i="1"/>
  <c r="V30" i="1"/>
  <c r="E21" i="1"/>
  <c r="H33" i="1"/>
  <c r="M24" i="1"/>
  <c r="L29" i="1"/>
  <c r="G25" i="1"/>
  <c r="U26" i="1"/>
  <c r="O23" i="1"/>
  <c r="E24" i="1"/>
  <c r="I26" i="1"/>
  <c r="U28" i="1"/>
  <c r="L18" i="1"/>
  <c r="R21" i="1"/>
  <c r="D27" i="1"/>
  <c r="V29" i="1"/>
  <c r="P20" i="1"/>
  <c r="M30" i="1"/>
  <c r="P31" i="1"/>
  <c r="J21" i="1"/>
  <c r="R17" i="1"/>
  <c r="D20" i="1"/>
  <c r="M31" i="1"/>
  <c r="M27" i="1"/>
  <c r="J27" i="1"/>
  <c r="L25" i="1"/>
  <c r="I19" i="1"/>
  <c r="T22" i="1"/>
  <c r="C19" i="1"/>
  <c r="C29" i="1"/>
  <c r="N21" i="1"/>
  <c r="Q25" i="1"/>
  <c r="O33" i="1"/>
  <c r="U19" i="1"/>
  <c r="E17" i="1"/>
  <c r="Y32" i="4"/>
  <c r="P32" i="4"/>
  <c r="D32" i="4"/>
  <c r="AC31" i="4"/>
  <c r="Q31" i="4"/>
  <c r="H31" i="4"/>
  <c r="AD30" i="4"/>
  <c r="T30" i="4"/>
  <c r="G30" i="4"/>
  <c r="AL29" i="4"/>
  <c r="S29" i="4"/>
  <c r="G29" i="4"/>
  <c r="AB28" i="4"/>
  <c r="P28" i="4"/>
  <c r="AQ27" i="4"/>
  <c r="Z27" i="4"/>
  <c r="I27" i="4"/>
  <c r="AD26" i="4"/>
  <c r="L26" i="4"/>
  <c r="V25" i="4"/>
  <c r="G25" i="4"/>
  <c r="AA24" i="4"/>
  <c r="F24" i="4"/>
  <c r="R23" i="4"/>
  <c r="AK22" i="4"/>
  <c r="J22" i="4"/>
  <c r="W21" i="4"/>
  <c r="Y20" i="4"/>
  <c r="V19" i="4"/>
  <c r="F18" i="4"/>
  <c r="AO25" i="4"/>
  <c r="T25" i="4"/>
  <c r="E25" i="4"/>
  <c r="X24" i="4"/>
  <c r="AQ23" i="4"/>
  <c r="P23" i="4"/>
  <c r="AJ22" i="4"/>
  <c r="I22" i="4"/>
  <c r="L21" i="4"/>
  <c r="Q20" i="4"/>
  <c r="G19" i="4"/>
  <c r="Y17" i="4"/>
  <c r="W32" i="4"/>
  <c r="K32" i="4"/>
  <c r="Y31" i="4"/>
  <c r="O31" i="4"/>
  <c r="C31" i="4"/>
  <c r="AA30" i="4"/>
  <c r="O30" i="4"/>
  <c r="E30" i="4"/>
  <c r="AA29" i="4"/>
  <c r="O29" i="4"/>
  <c r="AP28" i="4"/>
  <c r="Y28" i="4"/>
  <c r="J28" i="4"/>
  <c r="AN27" i="4"/>
  <c r="S27" i="4"/>
  <c r="D27" i="4"/>
  <c r="X26" i="4"/>
  <c r="J26" i="4"/>
  <c r="AM25" i="4"/>
  <c r="S25" i="4"/>
  <c r="AP24" i="4"/>
  <c r="T24" i="4"/>
  <c r="AK23" i="4"/>
  <c r="J23" i="4"/>
  <c r="Y22" i="4"/>
  <c r="C22" i="4"/>
  <c r="K21" i="4"/>
  <c r="M20" i="4"/>
  <c r="E19" i="4"/>
  <c r="V17" i="4"/>
  <c r="W24" i="4"/>
  <c r="M24" i="4"/>
  <c r="AP23" i="4"/>
  <c r="Y23" i="4"/>
  <c r="O23" i="4"/>
  <c r="C23" i="4"/>
  <c r="AC22" i="4"/>
  <c r="Q22" i="4"/>
  <c r="H22" i="4"/>
  <c r="AK21" i="4"/>
  <c r="T21" i="4"/>
  <c r="J21" i="4"/>
  <c r="AM20" i="4"/>
  <c r="X20" i="4"/>
  <c r="L20" i="4"/>
  <c r="AO19" i="4"/>
  <c r="S19" i="4"/>
  <c r="AP18" i="4"/>
  <c r="T18" i="4"/>
  <c r="AO17" i="4"/>
  <c r="U17" i="4"/>
  <c r="AC32" i="4"/>
  <c r="V32" i="4"/>
  <c r="O32" i="4"/>
  <c r="G32" i="4"/>
  <c r="AB31" i="4"/>
  <c r="U31" i="4"/>
  <c r="N31" i="4"/>
  <c r="G31" i="4"/>
  <c r="Z30" i="4"/>
  <c r="S30" i="4"/>
  <c r="L30" i="4"/>
  <c r="D30" i="4"/>
  <c r="AJ29" i="4"/>
  <c r="W29" i="4"/>
  <c r="N29" i="4"/>
  <c r="F29" i="4"/>
  <c r="AK28" i="4"/>
  <c r="X28" i="4"/>
  <c r="O28" i="4"/>
  <c r="G28" i="4"/>
  <c r="AL27" i="4"/>
  <c r="Y27" i="4"/>
  <c r="O27" i="4"/>
  <c r="C27" i="4"/>
  <c r="AC26" i="4"/>
  <c r="R26" i="4"/>
  <c r="I26" i="4"/>
  <c r="AP25" i="4"/>
  <c r="AB25" i="4"/>
  <c r="P25" i="4"/>
  <c r="F25" i="4"/>
  <c r="AJ24" i="4"/>
  <c r="U24" i="4"/>
  <c r="I24" i="4"/>
  <c r="AO23" i="4"/>
  <c r="X23" i="4"/>
  <c r="N23" i="4"/>
  <c r="AQ22" i="4"/>
  <c r="Z22" i="4"/>
  <c r="P22" i="4"/>
  <c r="D22" i="4"/>
  <c r="AD21" i="4"/>
  <c r="R21" i="4"/>
  <c r="I21" i="4"/>
  <c r="AL20" i="4"/>
  <c r="U20" i="4"/>
  <c r="K20" i="4"/>
  <c r="AM19" i="4"/>
  <c r="P19" i="4"/>
  <c r="AN18" i="4"/>
  <c r="Q18" i="4"/>
  <c r="AN17" i="4"/>
  <c r="O17" i="4"/>
  <c r="AA21" i="4"/>
  <c r="Q21" i="4"/>
  <c r="E21" i="4"/>
  <c r="AJ20" i="4"/>
  <c r="S20" i="4"/>
  <c r="J20" i="4"/>
  <c r="AD19" i="4"/>
  <c r="L19" i="4"/>
  <c r="AJ18" i="4"/>
  <c r="O18" i="4"/>
  <c r="AC17" i="4"/>
  <c r="M17" i="4"/>
  <c r="AA32" i="4"/>
  <c r="S32" i="4"/>
  <c r="L32" i="4"/>
  <c r="E32" i="4"/>
  <c r="Z31" i="4"/>
  <c r="S31" i="4"/>
  <c r="K31" i="4"/>
  <c r="D31" i="4"/>
  <c r="X30" i="4"/>
  <c r="Q30" i="4"/>
  <c r="H30" i="4"/>
  <c r="AP29" i="4"/>
  <c r="AC29" i="4"/>
  <c r="T29" i="4"/>
  <c r="L29" i="4"/>
  <c r="AQ28" i="4"/>
  <c r="AD28" i="4"/>
  <c r="U28" i="4"/>
  <c r="M28" i="4"/>
  <c r="C28" i="4"/>
  <c r="AJ27" i="4"/>
  <c r="V27" i="4"/>
  <c r="J27" i="4"/>
  <c r="AM26" i="4"/>
  <c r="Z26" i="4"/>
  <c r="P26" i="4"/>
  <c r="D26" i="4"/>
  <c r="AN25" i="4"/>
  <c r="W25" i="4"/>
  <c r="M25" i="4"/>
  <c r="AQ24" i="4"/>
  <c r="AC24" i="4"/>
  <c r="Q24" i="4"/>
  <c r="G24" i="4"/>
  <c r="AJ23" i="4"/>
  <c r="U23" i="4"/>
  <c r="I23" i="4"/>
  <c r="AL22" i="4"/>
  <c r="W22" i="4"/>
  <c r="K22" i="4"/>
  <c r="AQ21" i="4"/>
  <c r="Z21" i="4"/>
  <c r="P21" i="4"/>
  <c r="D21" i="4"/>
  <c r="AB20" i="4"/>
  <c r="R20" i="4"/>
  <c r="F20" i="4"/>
  <c r="Z19" i="4"/>
  <c r="H19" i="4"/>
  <c r="AD18" i="4"/>
  <c r="M18" i="4"/>
  <c r="AB17" i="4"/>
  <c r="K17" i="4"/>
  <c r="I18" i="6"/>
  <c r="Y27" i="6"/>
  <c r="E17" i="6"/>
  <c r="N19" i="6"/>
  <c r="AC23" i="6"/>
  <c r="L24" i="6"/>
  <c r="AK15" i="6"/>
  <c r="AQ25" i="6"/>
  <c r="U25" i="1"/>
  <c r="I33" i="1"/>
  <c r="D19" i="1"/>
  <c r="M28" i="1"/>
  <c r="O25" i="1"/>
  <c r="I20" i="1"/>
  <c r="D28" i="1"/>
  <c r="S25" i="1"/>
  <c r="C28" i="1"/>
  <c r="E30" i="1"/>
  <c r="I29" i="1"/>
  <c r="V21" i="1"/>
  <c r="I22" i="1"/>
  <c r="F18" i="1"/>
  <c r="I30" i="1"/>
  <c r="E23" i="1"/>
  <c r="C20" i="1"/>
  <c r="E31" i="1"/>
  <c r="V17" i="1"/>
  <c r="T30" i="1"/>
  <c r="D22" i="1"/>
  <c r="H25" i="1"/>
  <c r="P27" i="1"/>
  <c r="N24" i="1"/>
  <c r="S24" i="1"/>
  <c r="N30" i="1"/>
  <c r="E32" i="1"/>
  <c r="G29" i="1"/>
  <c r="N31" i="1"/>
  <c r="E25" i="1"/>
  <c r="O26" i="1"/>
  <c r="F29" i="1"/>
  <c r="U21" i="1"/>
  <c r="S21" i="1"/>
  <c r="Q17" i="1"/>
  <c r="U29" i="1"/>
  <c r="S19" i="1"/>
  <c r="C24" i="1"/>
  <c r="J29" i="1"/>
  <c r="O19" i="1"/>
  <c r="U20" i="6"/>
  <c r="AL21" i="6"/>
  <c r="O21" i="1"/>
  <c r="V25" i="1"/>
  <c r="M23" i="1"/>
  <c r="O17" i="1"/>
  <c r="T19" i="1"/>
  <c r="R24" i="1"/>
  <c r="P29" i="1"/>
  <c r="R23" i="1"/>
  <c r="G18" i="1"/>
  <c r="G21" i="1"/>
  <c r="N33" i="1"/>
  <c r="Q24" i="1"/>
  <c r="K20" i="1"/>
  <c r="G30" i="1"/>
  <c r="R29" i="1"/>
  <c r="U27" i="1"/>
  <c r="I23" i="1"/>
  <c r="L22" i="1"/>
  <c r="K31" i="1"/>
  <c r="C22" i="1"/>
  <c r="E22" i="1"/>
  <c r="H21" i="1"/>
  <c r="N18" i="1"/>
  <c r="G31" i="1"/>
  <c r="E20" i="1"/>
  <c r="K24" i="1"/>
  <c r="I21" i="1"/>
  <c r="J22" i="1"/>
  <c r="J32" i="1"/>
  <c r="P26" i="1"/>
  <c r="J20" i="1"/>
  <c r="P21" i="1"/>
  <c r="V28" i="1"/>
  <c r="F19" i="1"/>
  <c r="H29" i="1"/>
  <c r="M25" i="1"/>
  <c r="O20" i="1"/>
  <c r="R28" i="1"/>
  <c r="J26" i="1"/>
  <c r="D24" i="1"/>
  <c r="U23" i="1"/>
  <c r="C20" i="4"/>
  <c r="AC19" i="4"/>
  <c r="N19" i="4"/>
  <c r="AQ18" i="4"/>
  <c r="X18" i="4"/>
  <c r="I18" i="4"/>
  <c r="AL17" i="4"/>
  <c r="R17" i="4"/>
  <c r="I15" i="5"/>
  <c r="Q15" i="5"/>
  <c r="E16" i="5"/>
  <c r="M16" i="5"/>
  <c r="U16" i="5"/>
  <c r="H17" i="5"/>
  <c r="Q17" i="5"/>
  <c r="C18" i="5"/>
  <c r="L18" i="5"/>
  <c r="T18" i="5"/>
  <c r="H19" i="5"/>
  <c r="P19" i="5"/>
  <c r="E20" i="5"/>
  <c r="M20" i="5"/>
  <c r="U20" i="5"/>
  <c r="I21" i="5"/>
  <c r="Q21" i="5"/>
  <c r="F22" i="5"/>
  <c r="N22" i="5"/>
  <c r="J23" i="5"/>
  <c r="R23" i="5"/>
  <c r="C24" i="5"/>
  <c r="K24" i="5"/>
  <c r="T24" i="5"/>
  <c r="I25" i="5"/>
  <c r="S25" i="5"/>
  <c r="I26" i="5"/>
  <c r="T26" i="5"/>
  <c r="G27" i="5"/>
  <c r="S27" i="5"/>
  <c r="K28" i="5"/>
  <c r="H29" i="5"/>
  <c r="N30" i="5"/>
  <c r="J15" i="5"/>
  <c r="R15" i="5"/>
  <c r="F16" i="5"/>
  <c r="N16" i="5"/>
  <c r="J17" i="5"/>
  <c r="R17" i="5"/>
  <c r="E18" i="5"/>
  <c r="M18" i="5"/>
  <c r="U18" i="5"/>
  <c r="I19" i="5"/>
  <c r="R19" i="5"/>
  <c r="F20" i="5"/>
  <c r="N20" i="5"/>
  <c r="J21" i="5"/>
  <c r="T21" i="5"/>
  <c r="G22" i="5"/>
  <c r="O22" i="5"/>
  <c r="C23" i="5"/>
  <c r="K23" i="5"/>
  <c r="U23" i="5"/>
  <c r="D24" i="5"/>
  <c r="L24" i="5"/>
  <c r="V24" i="5"/>
  <c r="K25" i="5"/>
  <c r="U25" i="5"/>
  <c r="J26" i="5"/>
  <c r="U26" i="5"/>
  <c r="K27" i="5"/>
  <c r="U27" i="5"/>
  <c r="L28" i="5"/>
  <c r="I29" i="5"/>
  <c r="E30" i="5"/>
  <c r="H15" i="5"/>
  <c r="O15" i="5"/>
  <c r="V15" i="5"/>
  <c r="H16" i="5"/>
  <c r="O16" i="5"/>
  <c r="I17" i="5"/>
  <c r="P17" i="5"/>
  <c r="I18" i="5"/>
  <c r="Q18" i="5"/>
  <c r="C19" i="5"/>
  <c r="J19" i="5"/>
  <c r="Q19" i="5"/>
  <c r="C20" i="5"/>
  <c r="K20" i="5"/>
  <c r="R20" i="5"/>
  <c r="D21" i="5"/>
  <c r="K21" i="5"/>
  <c r="R21" i="5"/>
  <c r="E22" i="5"/>
  <c r="L22" i="5"/>
  <c r="S22" i="5"/>
  <c r="E23" i="5"/>
  <c r="L23" i="5"/>
  <c r="T23" i="5"/>
  <c r="F24" i="5"/>
  <c r="N24" i="5"/>
  <c r="U24" i="5"/>
  <c r="G25" i="5"/>
  <c r="Q25" i="5"/>
  <c r="D26" i="5"/>
  <c r="N26" i="5"/>
  <c r="V26" i="5"/>
  <c r="I27" i="5"/>
  <c r="R27" i="5"/>
  <c r="H28" i="5"/>
  <c r="Q28" i="5"/>
  <c r="L29" i="5"/>
  <c r="G30" i="5"/>
  <c r="P30" i="5"/>
  <c r="M17" i="6"/>
  <c r="AM23" i="6"/>
  <c r="AD15" i="6"/>
  <c r="AK16" i="6"/>
  <c r="B18" i="6"/>
  <c r="F19" i="6"/>
  <c r="M20" i="6"/>
  <c r="AB21" i="6"/>
  <c r="G23" i="6"/>
  <c r="AE25" i="6"/>
  <c r="O27" i="6"/>
  <c r="Q18" i="6"/>
  <c r="AE20" i="6"/>
  <c r="E26" i="6"/>
  <c r="G15" i="6"/>
  <c r="P16" i="6"/>
  <c r="T17" i="6"/>
  <c r="X18" i="6"/>
  <c r="AC19" i="6"/>
  <c r="B21" i="6"/>
  <c r="T22" i="6"/>
  <c r="AG24" i="6"/>
  <c r="R26" i="6"/>
  <c r="M28" i="6"/>
  <c r="K29" i="6"/>
  <c r="V19" i="6"/>
  <c r="X24" i="6"/>
  <c r="AK27" i="6"/>
  <c r="O15" i="6"/>
  <c r="W16" i="6"/>
  <c r="AA17" i="6"/>
  <c r="AF18" i="6"/>
  <c r="AQ19" i="6"/>
  <c r="K21" i="6"/>
  <c r="AF22" i="6"/>
  <c r="AS24" i="6"/>
  <c r="AN26" i="6"/>
  <c r="V28" i="6"/>
  <c r="W29" i="6"/>
  <c r="G16" i="6"/>
  <c r="K22" i="6"/>
  <c r="W15" i="6"/>
  <c r="AD16" i="6"/>
  <c r="AH17" i="6"/>
  <c r="AT18" i="6"/>
  <c r="C20" i="6"/>
  <c r="U21" i="6"/>
  <c r="AP22" i="6"/>
  <c r="U25" i="6"/>
  <c r="B27" i="6"/>
  <c r="AH28" i="6"/>
  <c r="AG29" i="6"/>
  <c r="AR15" i="6"/>
  <c r="AR16" i="6"/>
  <c r="AP17" i="6"/>
  <c r="AM18" i="6"/>
  <c r="AJ19" i="6"/>
  <c r="AM20" i="6"/>
  <c r="AT21" i="6"/>
  <c r="Q23" i="6"/>
  <c r="H25" i="6"/>
  <c r="AB26" i="6"/>
  <c r="AU27" i="6"/>
  <c r="E15" i="6"/>
  <c r="M15" i="6"/>
  <c r="T15" i="6"/>
  <c r="AI15" i="6"/>
  <c r="AP15" i="6"/>
  <c r="M16" i="6"/>
  <c r="T16" i="6"/>
  <c r="AB16" i="6"/>
  <c r="AI16" i="6"/>
  <c r="B17" i="6"/>
  <c r="I17" i="6"/>
  <c r="R17" i="6"/>
  <c r="Y17" i="6"/>
  <c r="AF17" i="6"/>
  <c r="AM17" i="6"/>
  <c r="AT17" i="6"/>
  <c r="G18" i="6"/>
  <c r="O18" i="6"/>
  <c r="V18" i="6"/>
  <c r="AC18" i="6"/>
  <c r="AR18" i="6"/>
  <c r="D19" i="6"/>
  <c r="L19" i="6"/>
  <c r="S19" i="6"/>
  <c r="Z19" i="6"/>
  <c r="AH19" i="6"/>
  <c r="AO19" i="6"/>
  <c r="AV19" i="6"/>
  <c r="H20" i="6"/>
  <c r="S20" i="6"/>
  <c r="AA20" i="6"/>
  <c r="AK20" i="6"/>
  <c r="AS20" i="6"/>
  <c r="H21" i="6"/>
  <c r="Q21" i="6"/>
  <c r="Z21" i="6"/>
  <c r="AH21" i="6"/>
  <c r="AR21" i="6"/>
  <c r="E22" i="6"/>
  <c r="R22" i="6"/>
  <c r="AA22" i="6"/>
  <c r="AM22" i="6"/>
  <c r="O23" i="6"/>
  <c r="Y23" i="6"/>
  <c r="AK23" i="6"/>
  <c r="AT23" i="6"/>
  <c r="H24" i="6"/>
  <c r="S24" i="6"/>
  <c r="AE24" i="6"/>
  <c r="AO24" i="6"/>
  <c r="F25" i="6"/>
  <c r="P25" i="6"/>
  <c r="AB25" i="6"/>
  <c r="AL25" i="6"/>
  <c r="C26" i="6"/>
  <c r="M26" i="6"/>
  <c r="Y26" i="6"/>
  <c r="AI26" i="6"/>
  <c r="AU26" i="6"/>
  <c r="K27" i="6"/>
  <c r="W27" i="6"/>
  <c r="AF27" i="6"/>
  <c r="AR27" i="6"/>
  <c r="G28" i="6"/>
  <c r="T28" i="6"/>
  <c r="AC28" i="6"/>
  <c r="H29" i="6"/>
  <c r="R29" i="6"/>
  <c r="AD29" i="6"/>
  <c r="Z30" i="6"/>
  <c r="F15" i="6"/>
  <c r="N15" i="6"/>
  <c r="U15" i="6"/>
  <c r="AC15" i="6"/>
  <c r="AJ15" i="6"/>
  <c r="AQ15" i="6"/>
  <c r="N16" i="6"/>
  <c r="V16" i="6"/>
  <c r="AC16" i="6"/>
  <c r="AJ16" i="6"/>
  <c r="AQ16" i="6"/>
  <c r="C17" i="6"/>
  <c r="L17" i="6"/>
  <c r="S17" i="6"/>
  <c r="Z17" i="6"/>
  <c r="AG17" i="6"/>
  <c r="AN17" i="6"/>
  <c r="AV17" i="6"/>
  <c r="H18" i="6"/>
  <c r="P18" i="6"/>
  <c r="W18" i="6"/>
  <c r="AD18" i="6"/>
  <c r="AL18" i="6"/>
  <c r="AS18" i="6"/>
  <c r="E19" i="6"/>
  <c r="M19" i="6"/>
  <c r="T19" i="6"/>
  <c r="AB19" i="6"/>
  <c r="AI19" i="6"/>
  <c r="AP19" i="6"/>
  <c r="B20" i="6"/>
  <c r="L20" i="6"/>
  <c r="T20" i="6"/>
  <c r="AD20" i="6"/>
  <c r="AL20" i="6"/>
  <c r="AV20" i="6"/>
  <c r="I21" i="6"/>
  <c r="T21" i="6"/>
  <c r="AA21" i="6"/>
  <c r="AI21" i="6"/>
  <c r="AS21" i="6"/>
  <c r="F22" i="6"/>
  <c r="S22" i="6"/>
  <c r="AC22" i="6"/>
  <c r="AO22" i="6"/>
  <c r="C23" i="6"/>
  <c r="P23" i="6"/>
  <c r="Z23" i="6"/>
  <c r="AL23" i="6"/>
  <c r="AU23" i="6"/>
  <c r="K24" i="6"/>
  <c r="T24" i="6"/>
  <c r="AF24" i="6"/>
  <c r="AP24" i="6"/>
  <c r="G25" i="6"/>
  <c r="Q25" i="6"/>
  <c r="AC25" i="6"/>
  <c r="AM25" i="6"/>
  <c r="D26" i="6"/>
  <c r="O26" i="6"/>
  <c r="AA26" i="6"/>
  <c r="AJ26" i="6"/>
  <c r="AV26" i="6"/>
  <c r="L27" i="6"/>
  <c r="X27" i="6"/>
  <c r="AG27" i="6"/>
  <c r="AS27" i="6"/>
  <c r="H28" i="6"/>
  <c r="U28" i="6"/>
  <c r="AE28" i="6"/>
  <c r="I29" i="6"/>
  <c r="S29" i="6"/>
  <c r="AE29" i="6"/>
  <c r="AG30" i="6"/>
  <c r="H15" i="6"/>
  <c r="Q15" i="6"/>
  <c r="X15" i="6"/>
  <c r="AE15" i="6"/>
  <c r="AL15" i="6"/>
  <c r="AS15" i="6"/>
  <c r="I16" i="6"/>
  <c r="Q16" i="6"/>
  <c r="X16" i="6"/>
  <c r="AE16" i="6"/>
  <c r="AL16" i="6"/>
  <c r="AT16" i="6"/>
  <c r="F17" i="6"/>
  <c r="N17" i="6"/>
  <c r="U17" i="6"/>
  <c r="AB17" i="6"/>
  <c r="AJ17" i="6"/>
  <c r="AQ17" i="6"/>
  <c r="C18" i="6"/>
  <c r="K18" i="6"/>
  <c r="R18" i="6"/>
  <c r="Z18" i="6"/>
  <c r="AG18" i="6"/>
  <c r="AN18" i="6"/>
  <c r="AU18" i="6"/>
  <c r="G19" i="6"/>
  <c r="P19" i="6"/>
  <c r="W19" i="6"/>
  <c r="AD19" i="6"/>
  <c r="AK19" i="6"/>
  <c r="AR19" i="6"/>
  <c r="E20" i="6"/>
  <c r="N20" i="6"/>
  <c r="X20" i="6"/>
  <c r="AF20" i="6"/>
  <c r="AP20" i="6"/>
  <c r="C21" i="6"/>
  <c r="N21" i="6"/>
  <c r="V21" i="6"/>
  <c r="AC21" i="6"/>
  <c r="AM21" i="6"/>
  <c r="AU21" i="6"/>
  <c r="L22" i="6"/>
  <c r="U22" i="6"/>
  <c r="AG22" i="6"/>
  <c r="AQ22" i="6"/>
  <c r="H23" i="6"/>
  <c r="S23" i="6"/>
  <c r="AE23" i="6"/>
  <c r="AN23" i="6"/>
  <c r="B24" i="6"/>
  <c r="M24" i="6"/>
  <c r="Y24" i="6"/>
  <c r="AI24" i="6"/>
  <c r="AU24" i="6"/>
  <c r="I25" i="6"/>
  <c r="V25" i="6"/>
  <c r="AF25" i="6"/>
  <c r="AR25" i="6"/>
  <c r="F26" i="6"/>
  <c r="S26" i="6"/>
  <c r="AC26" i="6"/>
  <c r="AO26" i="6"/>
  <c r="D27" i="6"/>
  <c r="Q27" i="6"/>
  <c r="Z27" i="6"/>
  <c r="AL27" i="6"/>
  <c r="AV27" i="6"/>
  <c r="N28" i="6"/>
  <c r="W28" i="6"/>
  <c r="AI28" i="6"/>
  <c r="B29" i="6"/>
  <c r="L29" i="6"/>
  <c r="X29" i="6"/>
  <c r="AH29" i="6"/>
  <c r="D30" i="6"/>
  <c r="K15" i="6"/>
  <c r="R15" i="6"/>
  <c r="Y15" i="6"/>
  <c r="AF15" i="6"/>
  <c r="AM15" i="6"/>
  <c r="AU15" i="6"/>
  <c r="K16" i="6"/>
  <c r="R16" i="6"/>
  <c r="Y16" i="6"/>
  <c r="AF16" i="6"/>
  <c r="AN16" i="6"/>
  <c r="AU16" i="6"/>
  <c r="G17" i="6"/>
  <c r="O17" i="6"/>
  <c r="V17" i="6"/>
  <c r="AD17" i="6"/>
  <c r="AK17" i="6"/>
  <c r="AR17" i="6"/>
  <c r="D18" i="6"/>
  <c r="L18" i="6"/>
  <c r="T18" i="6"/>
  <c r="AA18" i="6"/>
  <c r="AH18" i="6"/>
  <c r="AO18" i="6"/>
  <c r="AV18" i="6"/>
  <c r="I19" i="6"/>
  <c r="Q19" i="6"/>
  <c r="X19" i="6"/>
  <c r="AE19" i="6"/>
  <c r="AL19" i="6"/>
  <c r="AT19" i="6"/>
  <c r="F20" i="6"/>
  <c r="O20" i="6"/>
  <c r="Y20" i="6"/>
  <c r="AG20" i="6"/>
  <c r="AQ20" i="6"/>
  <c r="D21" i="6"/>
  <c r="O21" i="6"/>
  <c r="W21" i="6"/>
  <c r="AF21" i="6"/>
  <c r="AN21" i="6"/>
  <c r="C22" i="6"/>
  <c r="M22" i="6"/>
  <c r="Y22" i="6"/>
  <c r="AI22" i="6"/>
  <c r="AU22" i="6"/>
  <c r="I23" i="6"/>
  <c r="V23" i="6"/>
  <c r="AF23" i="6"/>
  <c r="AR23" i="6"/>
  <c r="D24" i="6"/>
  <c r="Q24" i="6"/>
  <c r="Z24" i="6"/>
  <c r="AL24" i="6"/>
  <c r="AV24" i="6"/>
  <c r="N25" i="6"/>
  <c r="W25" i="6"/>
  <c r="AI25" i="6"/>
  <c r="AS25" i="6"/>
  <c r="K26" i="6"/>
  <c r="U26" i="6"/>
  <c r="AG26" i="6"/>
  <c r="AP26" i="6"/>
  <c r="G27" i="6"/>
  <c r="R27" i="6"/>
  <c r="AD27" i="6"/>
  <c r="AM27" i="6"/>
  <c r="D28" i="6"/>
  <c r="O28" i="6"/>
  <c r="AA28" i="6"/>
  <c r="AK28" i="6"/>
  <c r="C29" i="6"/>
  <c r="P29" i="6"/>
  <c r="Y29" i="6"/>
  <c r="AK29" i="6"/>
  <c r="AN30" i="6"/>
  <c r="AH30" i="6"/>
  <c r="AB30" i="6"/>
  <c r="V30" i="6"/>
  <c r="P30" i="6"/>
  <c r="I30" i="6"/>
  <c r="C30" i="6"/>
  <c r="AL29" i="6"/>
  <c r="AF29" i="6"/>
  <c r="Z29" i="6"/>
  <c r="T29" i="6"/>
  <c r="N29" i="6"/>
  <c r="G29" i="6"/>
  <c r="AJ28" i="6"/>
  <c r="AD28" i="6"/>
  <c r="X28" i="6"/>
  <c r="R28" i="6"/>
  <c r="L28" i="6"/>
  <c r="E28" i="6"/>
  <c r="AT27" i="6"/>
  <c r="AN27" i="6"/>
  <c r="AH27" i="6"/>
  <c r="AB27" i="6"/>
  <c r="V27" i="6"/>
  <c r="P27" i="6"/>
  <c r="I27" i="6"/>
  <c r="C27" i="6"/>
  <c r="AR26" i="6"/>
  <c r="AL26" i="6"/>
  <c r="AF26" i="6"/>
  <c r="Z26" i="6"/>
  <c r="T26" i="6"/>
  <c r="N26" i="6"/>
  <c r="G26" i="6"/>
  <c r="AV25" i="6"/>
  <c r="AP25" i="6"/>
  <c r="AJ25" i="6"/>
  <c r="AD25" i="6"/>
  <c r="X25" i="6"/>
  <c r="R25" i="6"/>
  <c r="L25" i="6"/>
  <c r="E25" i="6"/>
  <c r="AT24" i="6"/>
  <c r="AN24" i="6"/>
  <c r="AH24" i="6"/>
  <c r="AB24" i="6"/>
  <c r="V24" i="6"/>
  <c r="P24" i="6"/>
  <c r="I24" i="6"/>
  <c r="C24" i="6"/>
  <c r="AV23" i="6"/>
  <c r="AP23" i="6"/>
  <c r="AJ23" i="6"/>
  <c r="AD23" i="6"/>
  <c r="X23" i="6"/>
  <c r="R23" i="6"/>
  <c r="L23" i="6"/>
  <c r="E23" i="6"/>
  <c r="AT22" i="6"/>
  <c r="AN22" i="6"/>
  <c r="AH22" i="6"/>
  <c r="AB22" i="6"/>
  <c r="V22" i="6"/>
  <c r="P22" i="6"/>
  <c r="I22" i="6"/>
  <c r="AL30" i="6"/>
  <c r="AE30" i="6"/>
  <c r="X30" i="6"/>
  <c r="Q30" i="6"/>
  <c r="H30" i="6"/>
  <c r="AI29" i="6"/>
  <c r="AB29" i="6"/>
  <c r="U29" i="6"/>
  <c r="M29" i="6"/>
  <c r="E29" i="6"/>
  <c r="AM28" i="6"/>
  <c r="AF28" i="6"/>
  <c r="Y28" i="6"/>
  <c r="Q28" i="6"/>
  <c r="I28" i="6"/>
  <c r="B28" i="6"/>
  <c r="AP27" i="6"/>
  <c r="AI27" i="6"/>
  <c r="AA27" i="6"/>
  <c r="T27" i="6"/>
  <c r="M27" i="6"/>
  <c r="E27" i="6"/>
  <c r="AS26" i="6"/>
  <c r="AK26" i="6"/>
  <c r="AD26" i="6"/>
  <c r="W26" i="6"/>
  <c r="P26" i="6"/>
  <c r="H26" i="6"/>
  <c r="AU25" i="6"/>
  <c r="AN25" i="6"/>
  <c r="AG25" i="6"/>
  <c r="Z25" i="6"/>
  <c r="S25" i="6"/>
  <c r="K25" i="6"/>
  <c r="C25" i="6"/>
  <c r="AQ24" i="6"/>
  <c r="AJ24" i="6"/>
  <c r="AC24" i="6"/>
  <c r="U24" i="6"/>
  <c r="N24" i="6"/>
  <c r="F24" i="6"/>
  <c r="AO23" i="6"/>
  <c r="AH23" i="6"/>
  <c r="AA23" i="6"/>
  <c r="T23" i="6"/>
  <c r="M23" i="6"/>
  <c r="D23" i="6"/>
  <c r="AR22" i="6"/>
  <c r="AK22" i="6"/>
  <c r="AD22" i="6"/>
  <c r="W22" i="6"/>
  <c r="O22" i="6"/>
  <c r="G22" i="6"/>
  <c r="AV21" i="6"/>
  <c r="AP21" i="6"/>
  <c r="AJ21" i="6"/>
  <c r="AD21" i="6"/>
  <c r="R21" i="6"/>
  <c r="L21" i="6"/>
  <c r="E21" i="6"/>
  <c r="AT20" i="6"/>
  <c r="AN20" i="6"/>
  <c r="AH20" i="6"/>
  <c r="AB20" i="6"/>
  <c r="V20" i="6"/>
  <c r="P20" i="6"/>
  <c r="I20" i="6"/>
  <c r="AK30" i="6"/>
  <c r="AD30" i="6"/>
  <c r="W30" i="6"/>
  <c r="O30" i="6"/>
  <c r="G30" i="6"/>
  <c r="AJ30" i="6"/>
  <c r="AC30" i="6"/>
  <c r="U30" i="6"/>
  <c r="N30" i="6"/>
  <c r="F30" i="6"/>
  <c r="AN29" i="6"/>
  <c r="AI30" i="6"/>
  <c r="AA30" i="6"/>
  <c r="T30" i="6"/>
  <c r="M30" i="6"/>
  <c r="E30" i="6"/>
  <c r="AM30" i="6"/>
  <c r="AF30" i="6"/>
  <c r="Y30" i="6"/>
  <c r="R30" i="6"/>
  <c r="K30" i="6"/>
  <c r="B30" i="6"/>
  <c r="AJ29" i="6"/>
  <c r="AC29" i="6"/>
  <c r="V29" i="6"/>
  <c r="O29" i="6"/>
  <c r="F29" i="6"/>
  <c r="AN28" i="6"/>
  <c r="AG28" i="6"/>
  <c r="Z28" i="6"/>
  <c r="S28" i="6"/>
  <c r="K28" i="6"/>
  <c r="C28" i="6"/>
  <c r="AQ27" i="6"/>
  <c r="AJ27" i="6"/>
  <c r="AC27" i="6"/>
  <c r="U27" i="6"/>
  <c r="N27" i="6"/>
  <c r="F27" i="6"/>
  <c r="AT26" i="6"/>
  <c r="AM26" i="6"/>
  <c r="AE26" i="6"/>
  <c r="X26" i="6"/>
  <c r="Q26" i="6"/>
  <c r="I26" i="6"/>
  <c r="B26" i="6"/>
  <c r="AO25" i="6"/>
  <c r="AH25" i="6"/>
  <c r="AA25" i="6"/>
  <c r="T25" i="6"/>
  <c r="M25" i="6"/>
  <c r="D25" i="6"/>
  <c r="AR24" i="6"/>
  <c r="AK24" i="6"/>
  <c r="AD24" i="6"/>
  <c r="W24" i="6"/>
  <c r="O24" i="6"/>
  <c r="G24" i="6"/>
  <c r="AQ23" i="6"/>
  <c r="AI23" i="6"/>
  <c r="AB23" i="6"/>
  <c r="U23" i="6"/>
  <c r="N23" i="6"/>
  <c r="F23" i="6"/>
  <c r="AS22" i="6"/>
  <c r="AL22" i="6"/>
  <c r="AE22" i="6"/>
  <c r="X22" i="6"/>
  <c r="Q22" i="6"/>
  <c r="H22" i="6"/>
  <c r="B22" i="6"/>
  <c r="AQ21" i="6"/>
  <c r="AK21" i="6"/>
  <c r="AE21" i="6"/>
  <c r="Y21" i="6"/>
  <c r="S21" i="6"/>
  <c r="M21" i="6"/>
  <c r="F21" i="6"/>
  <c r="AU20" i="6"/>
  <c r="AO20" i="6"/>
  <c r="AI20" i="6"/>
  <c r="AC20" i="6"/>
  <c r="W20" i="6"/>
  <c r="Q20" i="6"/>
  <c r="K20" i="6"/>
  <c r="D20" i="6"/>
  <c r="AS19" i="6"/>
  <c r="AM19" i="6"/>
  <c r="AG19" i="6"/>
  <c r="AA19" i="6"/>
  <c r="U19" i="6"/>
  <c r="O19" i="6"/>
  <c r="H19" i="6"/>
  <c r="B19" i="6"/>
  <c r="AQ18" i="6"/>
  <c r="AK18" i="6"/>
  <c r="AE18" i="6"/>
  <c r="Y18" i="6"/>
  <c r="S18" i="6"/>
  <c r="M18" i="6"/>
  <c r="F18" i="6"/>
  <c r="AU17" i="6"/>
  <c r="AO17" i="6"/>
  <c r="AI17" i="6"/>
  <c r="AC17" i="6"/>
  <c r="W17" i="6"/>
  <c r="Q17" i="6"/>
  <c r="K17" i="6"/>
  <c r="D17" i="6"/>
  <c r="AS16" i="6"/>
  <c r="AM16" i="6"/>
  <c r="AG16" i="6"/>
  <c r="AA16" i="6"/>
  <c r="U16" i="6"/>
  <c r="O16" i="6"/>
  <c r="H16" i="6"/>
  <c r="AT15" i="6"/>
  <c r="AN15" i="6"/>
  <c r="AH15" i="6"/>
  <c r="AB15" i="6"/>
  <c r="V15" i="6"/>
  <c r="P15" i="6"/>
  <c r="I15" i="6"/>
  <c r="L15" i="6"/>
  <c r="S15" i="6"/>
  <c r="Z15" i="6"/>
  <c r="AG15" i="6"/>
  <c r="AO15" i="6"/>
  <c r="AV15" i="6"/>
  <c r="L16" i="6"/>
  <c r="S16" i="6"/>
  <c r="Z16" i="6"/>
  <c r="AH16" i="6"/>
  <c r="AO16" i="6"/>
  <c r="AV16" i="6"/>
  <c r="H17" i="6"/>
  <c r="P17" i="6"/>
  <c r="X17" i="6"/>
  <c r="AE17" i="6"/>
  <c r="AL17" i="6"/>
  <c r="AS17" i="6"/>
  <c r="E18" i="6"/>
  <c r="N18" i="6"/>
  <c r="U18" i="6"/>
  <c r="AB18" i="6"/>
  <c r="AI18" i="6"/>
  <c r="AP18" i="6"/>
  <c r="C19" i="6"/>
  <c r="K19" i="6"/>
  <c r="R19" i="6"/>
  <c r="Y19" i="6"/>
  <c r="AF19" i="6"/>
  <c r="AN19" i="6"/>
  <c r="AU19" i="6"/>
  <c r="G20" i="6"/>
  <c r="R20" i="6"/>
  <c r="Z20" i="6"/>
  <c r="AJ20" i="6"/>
  <c r="AR20" i="6"/>
  <c r="G21" i="6"/>
  <c r="P21" i="6"/>
  <c r="X21" i="6"/>
  <c r="AG21" i="6"/>
  <c r="AO21" i="6"/>
  <c r="D22" i="6"/>
  <c r="N22" i="6"/>
  <c r="Z22" i="6"/>
  <c r="AJ22" i="6"/>
  <c r="AV22" i="6"/>
  <c r="K23" i="6"/>
  <c r="W23" i="6"/>
  <c r="AG23" i="6"/>
  <c r="AS23" i="6"/>
  <c r="E24" i="6"/>
  <c r="R24" i="6"/>
  <c r="AA24" i="6"/>
  <c r="AM24" i="6"/>
  <c r="B25" i="6"/>
  <c r="O25" i="6"/>
  <c r="Y25" i="6"/>
  <c r="AK25" i="6"/>
  <c r="AT25" i="6"/>
  <c r="L26" i="6"/>
  <c r="V26" i="6"/>
  <c r="AH26" i="6"/>
  <c r="AQ26" i="6"/>
  <c r="H27" i="6"/>
  <c r="S27" i="6"/>
  <c r="AE27" i="6"/>
  <c r="AO27" i="6"/>
  <c r="F28" i="6"/>
  <c r="P28" i="6"/>
  <c r="AB28" i="6"/>
  <c r="AL28" i="6"/>
  <c r="D29" i="6"/>
  <c r="Q29" i="6"/>
  <c r="AA29" i="6"/>
  <c r="AM29" i="6"/>
  <c r="S30" i="6"/>
  <c r="AA15" i="6"/>
  <c r="E16" i="6"/>
  <c r="AP16" i="6"/>
  <c r="AJ18" i="6"/>
  <c r="B23" i="6"/>
  <c r="H25" i="5"/>
  <c r="N25" i="5"/>
  <c r="T25" i="5"/>
  <c r="E26" i="5"/>
  <c r="K26" i="5"/>
  <c r="Q26" i="5"/>
  <c r="H27" i="5"/>
  <c r="N27" i="5"/>
  <c r="T27" i="5"/>
  <c r="G28" i="5"/>
  <c r="M28" i="5"/>
  <c r="D29" i="5"/>
  <c r="K29" i="5"/>
  <c r="Q29" i="5"/>
  <c r="I30" i="5"/>
  <c r="O30" i="5"/>
  <c r="G15" i="5"/>
  <c r="M15" i="5"/>
  <c r="S15" i="5"/>
  <c r="D16" i="5"/>
  <c r="J16" i="5"/>
  <c r="P16" i="5"/>
  <c r="V16" i="5"/>
  <c r="G17" i="5"/>
  <c r="M17" i="5"/>
  <c r="S17" i="5"/>
  <c r="D18" i="5"/>
  <c r="J18" i="5"/>
  <c r="P18" i="5"/>
  <c r="V18" i="5"/>
  <c r="G19" i="5"/>
  <c r="M19" i="5"/>
  <c r="S19" i="5"/>
  <c r="D20" i="5"/>
  <c r="J20" i="5"/>
  <c r="P20" i="5"/>
  <c r="V20" i="5"/>
  <c r="G21" i="5"/>
  <c r="M21" i="5"/>
  <c r="S21" i="5"/>
  <c r="D22" i="5"/>
  <c r="J22" i="5"/>
  <c r="P22" i="5"/>
  <c r="V22" i="5"/>
  <c r="G23" i="5"/>
  <c r="M23" i="5"/>
  <c r="S23" i="5"/>
  <c r="G24" i="5"/>
  <c r="M24" i="5"/>
  <c r="S24" i="5"/>
  <c r="D25" i="5"/>
  <c r="J25" i="5"/>
  <c r="P25" i="5"/>
  <c r="V25" i="5"/>
  <c r="G26" i="5"/>
  <c r="M26" i="5"/>
  <c r="S26" i="5"/>
  <c r="D27" i="5"/>
  <c r="J27" i="5"/>
  <c r="P27" i="5"/>
  <c r="V27" i="5"/>
  <c r="I28" i="5"/>
  <c r="O28" i="5"/>
  <c r="G29" i="5"/>
  <c r="M29" i="5"/>
  <c r="D30" i="5"/>
  <c r="K30" i="5"/>
  <c r="Z32" i="4"/>
  <c r="T32" i="4"/>
  <c r="N32" i="4"/>
  <c r="H32" i="4"/>
  <c r="AD31" i="4"/>
  <c r="X31" i="4"/>
  <c r="R31" i="4"/>
  <c r="L31" i="4"/>
  <c r="F31" i="4"/>
  <c r="AB30" i="4"/>
  <c r="V30" i="4"/>
  <c r="P30" i="4"/>
  <c r="J30" i="4"/>
  <c r="AK29" i="4"/>
  <c r="Y29" i="4"/>
  <c r="R29" i="4"/>
  <c r="K29" i="4"/>
  <c r="C29" i="4"/>
  <c r="AL28" i="4"/>
  <c r="Z28" i="4"/>
  <c r="S28" i="4"/>
  <c r="L28" i="4"/>
  <c r="D28" i="4"/>
  <c r="AM27" i="4"/>
  <c r="AA27" i="4"/>
  <c r="T27" i="4"/>
  <c r="M27" i="4"/>
  <c r="E27" i="4"/>
  <c r="AN26" i="4"/>
  <c r="AB26" i="4"/>
  <c r="U26" i="4"/>
  <c r="N26" i="4"/>
  <c r="F26" i="4"/>
  <c r="AQ25" i="4"/>
  <c r="AJ25" i="4"/>
  <c r="X25" i="4"/>
  <c r="Q25" i="4"/>
  <c r="J25" i="4"/>
  <c r="AK24" i="4"/>
  <c r="Y24" i="4"/>
  <c r="R24" i="4"/>
  <c r="K24" i="4"/>
  <c r="C24" i="4"/>
  <c r="AL23" i="4"/>
  <c r="Z23" i="4"/>
  <c r="S23" i="4"/>
  <c r="L23" i="4"/>
  <c r="D23" i="4"/>
  <c r="AM22" i="4"/>
  <c r="AA22" i="4"/>
  <c r="T22" i="4"/>
  <c r="M22" i="4"/>
  <c r="E22" i="4"/>
  <c r="AN21" i="4"/>
  <c r="AB21" i="4"/>
  <c r="U21" i="4"/>
  <c r="N21" i="4"/>
  <c r="F21" i="4"/>
  <c r="AO20" i="4"/>
  <c r="AC20" i="4"/>
  <c r="V20" i="4"/>
  <c r="O20" i="4"/>
  <c r="G20" i="4"/>
  <c r="AQ19" i="4"/>
  <c r="AJ19" i="4"/>
  <c r="X19" i="4"/>
  <c r="Q19" i="4"/>
  <c r="J19" i="4"/>
  <c r="AK18" i="4"/>
  <c r="Y18" i="4"/>
  <c r="R18" i="4"/>
  <c r="K18" i="4"/>
  <c r="AP17" i="4"/>
  <c r="AD17" i="4"/>
  <c r="W17" i="4"/>
  <c r="P17" i="4"/>
  <c r="I17" i="4"/>
  <c r="D20" i="4"/>
  <c r="AN19" i="4"/>
  <c r="AB19" i="4"/>
  <c r="T19" i="4"/>
  <c r="M19" i="4"/>
  <c r="F19" i="4"/>
  <c r="AO18" i="4"/>
  <c r="AC18" i="4"/>
  <c r="U18" i="4"/>
  <c r="N18" i="4"/>
  <c r="G18" i="4"/>
  <c r="AM17" i="4"/>
  <c r="AA17" i="4"/>
  <c r="S17" i="4"/>
  <c r="H17" i="4"/>
  <c r="N17" i="4"/>
  <c r="T17" i="4"/>
  <c r="Z17" i="4"/>
  <c r="AK17" i="4"/>
  <c r="AQ17" i="4"/>
  <c r="J18" i="4"/>
  <c r="P18" i="4"/>
  <c r="V18" i="4"/>
  <c r="AB18" i="4"/>
  <c r="AM18" i="4"/>
  <c r="C19" i="4"/>
  <c r="I19" i="4"/>
  <c r="O19" i="4"/>
  <c r="U19" i="4"/>
  <c r="AA19" i="4"/>
  <c r="AL19" i="4"/>
  <c r="H20" i="4"/>
  <c r="N20" i="4"/>
  <c r="T20" i="4"/>
  <c r="Z20" i="4"/>
  <c r="AK20" i="4"/>
  <c r="AQ20" i="4"/>
  <c r="G21" i="4"/>
  <c r="M21" i="4"/>
  <c r="S21" i="4"/>
  <c r="Y21" i="4"/>
  <c r="AJ21" i="4"/>
  <c r="AP21" i="4"/>
  <c r="F22" i="4"/>
  <c r="L22" i="4"/>
  <c r="R22" i="4"/>
  <c r="X22" i="4"/>
  <c r="AD22" i="4"/>
  <c r="AO22" i="4"/>
  <c r="E23" i="4"/>
  <c r="K23" i="4"/>
  <c r="Q23" i="4"/>
  <c r="W23" i="4"/>
  <c r="AC23" i="4"/>
  <c r="AN23" i="4"/>
  <c r="D24" i="4"/>
  <c r="J24" i="4"/>
  <c r="P24" i="4"/>
  <c r="V24" i="4"/>
  <c r="AB24" i="4"/>
  <c r="AM24" i="4"/>
  <c r="C25" i="4"/>
  <c r="I25" i="4"/>
  <c r="O25" i="4"/>
  <c r="U25" i="4"/>
  <c r="AA25" i="4"/>
  <c r="AL25" i="4"/>
  <c r="G26" i="4"/>
  <c r="M26" i="4"/>
  <c r="S26" i="4"/>
  <c r="Y26" i="4"/>
  <c r="AJ26" i="4"/>
  <c r="AP26" i="4"/>
  <c r="F27" i="4"/>
  <c r="L27" i="4"/>
  <c r="R27" i="4"/>
  <c r="X27" i="4"/>
  <c r="AD27" i="4"/>
  <c r="AO27" i="4"/>
  <c r="E28" i="4"/>
  <c r="K28" i="4"/>
  <c r="Q28" i="4"/>
  <c r="W28" i="4"/>
  <c r="AC28" i="4"/>
  <c r="AN28" i="4"/>
  <c r="D29" i="4"/>
  <c r="J29" i="4"/>
  <c r="P29" i="4"/>
  <c r="V29" i="4"/>
  <c r="AB29" i="4"/>
  <c r="AM29" i="4"/>
  <c r="C30" i="4"/>
  <c r="I30" i="4"/>
  <c r="U27" i="4"/>
  <c r="N27" i="4"/>
  <c r="G27" i="4"/>
  <c r="AO26" i="4"/>
  <c r="V26" i="4"/>
  <c r="O26" i="4"/>
  <c r="H26" i="4"/>
  <c r="AK25" i="4"/>
  <c r="Y25" i="4"/>
  <c r="R25" i="4"/>
  <c r="K25" i="4"/>
  <c r="D25" i="4"/>
  <c r="AL24" i="4"/>
  <c r="Z24" i="4"/>
  <c r="S24" i="4"/>
  <c r="L24" i="4"/>
  <c r="E24" i="4"/>
  <c r="AM23" i="4"/>
  <c r="AA23" i="4"/>
  <c r="T23" i="4"/>
  <c r="M23" i="4"/>
  <c r="F23" i="4"/>
  <c r="AN22" i="4"/>
  <c r="AB22" i="4"/>
  <c r="U22" i="4"/>
  <c r="N22" i="4"/>
  <c r="G22" i="4"/>
  <c r="AO21" i="4"/>
  <c r="AC21" i="4"/>
  <c r="V21" i="4"/>
  <c r="O21" i="4"/>
  <c r="H21" i="4"/>
  <c r="AP20" i="4"/>
  <c r="AD20" i="4"/>
  <c r="W20" i="4"/>
  <c r="P20" i="4"/>
  <c r="I20" i="4"/>
  <c r="AK19" i="4"/>
  <c r="Y19" i="4"/>
  <c r="R19" i="4"/>
  <c r="K19" i="4"/>
  <c r="D19" i="4"/>
  <c r="AL18" i="4"/>
  <c r="Z18" i="4"/>
  <c r="S18" i="4"/>
  <c r="L18" i="4"/>
  <c r="AJ17" i="4"/>
  <c r="X17" i="4"/>
  <c r="Q17" i="4"/>
  <c r="J17" i="4"/>
  <c r="Q27" i="1"/>
  <c r="K22" i="1"/>
  <c r="H23" i="1"/>
  <c r="E19" i="1"/>
  <c r="I18" i="1"/>
  <c r="O27" i="1"/>
</calcChain>
</file>

<file path=xl/sharedStrings.xml><?xml version="1.0" encoding="utf-8"?>
<sst xmlns="http://schemas.openxmlformats.org/spreadsheetml/2006/main" count="360" uniqueCount="60">
  <si>
    <t xml:space="preserve">Plan / Ramo Compact, Plan /RAMO Ventil Compact </t>
  </si>
  <si>
    <r>
      <t>t</t>
    </r>
    <r>
      <rPr>
        <b/>
        <vertAlign val="subscript"/>
        <sz val="14"/>
        <rFont val="Arial"/>
        <family val="2"/>
      </rPr>
      <t>V</t>
    </r>
    <r>
      <rPr>
        <b/>
        <sz val="14"/>
        <rFont val="Arial"/>
        <family val="2"/>
      </rPr>
      <t xml:space="preserve"> :</t>
    </r>
  </si>
  <si>
    <r>
      <t>t</t>
    </r>
    <r>
      <rPr>
        <b/>
        <vertAlign val="subscript"/>
        <sz val="14"/>
        <rFont val="Arial"/>
        <family val="2"/>
      </rPr>
      <t>R</t>
    </r>
    <r>
      <rPr>
        <b/>
        <sz val="14"/>
        <rFont val="Arial"/>
        <family val="2"/>
      </rPr>
      <t>:</t>
    </r>
  </si>
  <si>
    <t>°C</t>
  </si>
  <si>
    <r>
      <t>t</t>
    </r>
    <r>
      <rPr>
        <b/>
        <vertAlign val="subscript"/>
        <sz val="14"/>
        <rFont val="Arial"/>
        <family val="2"/>
      </rPr>
      <t>Raum</t>
    </r>
    <r>
      <rPr>
        <b/>
        <sz val="14"/>
        <rFont val="Arial"/>
        <family val="2"/>
      </rPr>
      <t>:</t>
    </r>
  </si>
  <si>
    <t>Δt =</t>
  </si>
  <si>
    <r>
      <t>Q</t>
    </r>
    <r>
      <rPr>
        <b/>
        <vertAlign val="subscript"/>
        <sz val="8"/>
        <rFont val="Arial"/>
        <family val="2"/>
      </rPr>
      <t>norm in Watt</t>
    </r>
  </si>
  <si>
    <t>n</t>
  </si>
  <si>
    <r>
      <t>t</t>
    </r>
    <r>
      <rPr>
        <b/>
        <vertAlign val="subscript"/>
        <sz val="10"/>
        <rFont val="Arial"/>
        <family val="2"/>
      </rPr>
      <t>norm</t>
    </r>
  </si>
  <si>
    <t>BH</t>
  </si>
  <si>
    <t>950*</t>
  </si>
  <si>
    <t>Typ</t>
  </si>
  <si>
    <t>21S</t>
  </si>
  <si>
    <t>BL</t>
  </si>
  <si>
    <t>Watt</t>
  </si>
  <si>
    <t>-</t>
  </si>
  <si>
    <t>Reg.
Nr.:</t>
  </si>
  <si>
    <t>0815</t>
  </si>
  <si>
    <t>0816</t>
  </si>
  <si>
    <t>0817</t>
  </si>
  <si>
    <t>0818</t>
  </si>
  <si>
    <t>0819</t>
  </si>
  <si>
    <r>
      <t>Q</t>
    </r>
    <r>
      <rPr>
        <vertAlign val="subscript"/>
        <sz val="8"/>
        <rFont val="Poppins"/>
      </rPr>
      <t>norm</t>
    </r>
    <r>
      <rPr>
        <sz val="8"/>
        <rFont val="Poppins"/>
      </rPr>
      <t xml:space="preserve">       :</t>
    </r>
  </si>
  <si>
    <t>Normleistung bei 75°/65°/20° bezogen auf 1 Meter Baulänge gemessen nach DIN EN 442-2</t>
  </si>
  <si>
    <t>n                :</t>
  </si>
  <si>
    <t>Exponent</t>
  </si>
  <si>
    <t>Die Verfügbarkeit, bzw. das Lieferprogramm der einzelnen Heizkörper entnehmen Sie bitte unseren derzeit aktuellen Preislisten und technischen Unterlagen. Fragen bzgl. Lieferfähigkeit und Lieferzeit sind mit dem Werk abzustimmen.</t>
  </si>
  <si>
    <t>Alle technischen Informationen finden Sie auch unter :</t>
  </si>
  <si>
    <t>www.purmo.de</t>
  </si>
  <si>
    <t xml:space="preserve">Plan / Plan Ventil Comact Hygiene </t>
  </si>
  <si>
    <r>
      <t>t</t>
    </r>
    <r>
      <rPr>
        <b/>
        <vertAlign val="subscript"/>
        <sz val="13"/>
        <rFont val="Arial"/>
        <family val="2"/>
      </rPr>
      <t>Raum</t>
    </r>
  </si>
  <si>
    <r>
      <t>Q</t>
    </r>
    <r>
      <rPr>
        <b/>
        <vertAlign val="subscript"/>
        <sz val="8"/>
        <rFont val="Arial"/>
        <family val="2"/>
      </rPr>
      <t>norm</t>
    </r>
    <r>
      <rPr>
        <b/>
        <sz val="8"/>
        <rFont val="Arial"/>
        <family val="2"/>
      </rPr>
      <t xml:space="preserve"> in Watt</t>
    </r>
  </si>
  <si>
    <t xml:space="preserve">Compact  /  Ventil Compact </t>
  </si>
  <si>
    <r>
      <t>t</t>
    </r>
    <r>
      <rPr>
        <b/>
        <vertAlign val="subscript"/>
        <sz val="14"/>
        <rFont val="Arial"/>
        <family val="2"/>
      </rPr>
      <t xml:space="preserve">V </t>
    </r>
    <r>
      <rPr>
        <b/>
        <sz val="14"/>
        <rFont val="Arial"/>
        <family val="2"/>
      </rPr>
      <t>:</t>
    </r>
  </si>
  <si>
    <r>
      <t>t</t>
    </r>
    <r>
      <rPr>
        <b/>
        <vertAlign val="subscript"/>
        <sz val="12"/>
        <rFont val="Arial"/>
        <family val="2"/>
      </rPr>
      <t>Raum</t>
    </r>
    <r>
      <rPr>
        <b/>
        <sz val="12"/>
        <rFont val="Arial"/>
        <family val="2"/>
      </rPr>
      <t>:</t>
    </r>
  </si>
  <si>
    <t xml:space="preserve">Compact / Ventil Compact Hygiene </t>
  </si>
  <si>
    <r>
      <t>t</t>
    </r>
    <r>
      <rPr>
        <b/>
        <vertAlign val="subscript"/>
        <sz val="12"/>
        <rFont val="Arial"/>
        <family val="2"/>
      </rPr>
      <t>Raum</t>
    </r>
  </si>
  <si>
    <t>0810</t>
  </si>
  <si>
    <t>0851</t>
  </si>
  <si>
    <t>0852</t>
  </si>
  <si>
    <t>Systemtemperaturen auswählen !</t>
  </si>
  <si>
    <r>
      <t>t</t>
    </r>
    <r>
      <rPr>
        <b/>
        <vertAlign val="subscript"/>
        <sz val="14"/>
        <rFont val="Arial"/>
        <family val="2"/>
      </rPr>
      <t>V</t>
    </r>
  </si>
  <si>
    <r>
      <t>t</t>
    </r>
    <r>
      <rPr>
        <b/>
        <vertAlign val="subscript"/>
        <sz val="14"/>
        <rFont val="Arial"/>
        <family val="2"/>
      </rPr>
      <t>R</t>
    </r>
  </si>
  <si>
    <r>
      <t>t</t>
    </r>
    <r>
      <rPr>
        <b/>
        <vertAlign val="subscript"/>
        <sz val="14"/>
        <rFont val="Arial"/>
        <family val="2"/>
      </rPr>
      <t xml:space="preserve">Raum            </t>
    </r>
  </si>
  <si>
    <t>Raumtemperatur</t>
  </si>
  <si>
    <t>Typ 10</t>
  </si>
  <si>
    <t>Typ 20</t>
  </si>
  <si>
    <t>Typ 21</t>
  </si>
  <si>
    <t>Typ 22</t>
  </si>
  <si>
    <t>Nenn-</t>
  </si>
  <si>
    <t>Länge</t>
  </si>
  <si>
    <t>Leistung</t>
  </si>
  <si>
    <t>bauhöhe
mm</t>
  </si>
  <si>
    <t xml:space="preserve">
mm</t>
  </si>
  <si>
    <t>nach EN 442
W *</t>
  </si>
  <si>
    <t>n
-</t>
  </si>
  <si>
    <t>W</t>
  </si>
  <si>
    <r>
      <t>Q</t>
    </r>
    <r>
      <rPr>
        <vertAlign val="subscript"/>
        <sz val="9"/>
        <rFont val="Poppins"/>
      </rPr>
      <t>norm</t>
    </r>
    <r>
      <rPr>
        <sz val="9"/>
        <rFont val="Poppins"/>
      </rPr>
      <t xml:space="preserve">       :</t>
    </r>
  </si>
  <si>
    <t>Die Verfügbarkeit, bzw. das Lieferprogramm der einzelnen Heizkörper entnehmen Sie bitte unseren derzeit aktuellen Preislisten und technischen Unterlagen.  Fragen bzgl. Lieferfähigkeit und Lieferzeit sind mit dem Werk abzustimmen.</t>
  </si>
  <si>
    <t>VERTICAL  5/2024-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</si>
</sst>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7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b/>
      <vertAlign val="subscript"/>
      <sz val="10"/>
      <name val="Arial"/>
      <family val="2"/>
    </font>
    <font>
      <sz val="8"/>
      <name val="Helv"/>
    </font>
    <font>
      <b/>
      <sz val="8"/>
      <name val="Helv"/>
    </font>
    <font>
      <sz val="7"/>
      <name val="Helv"/>
    </font>
    <font>
      <i/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Helv"/>
    </font>
    <font>
      <sz val="10"/>
      <name val="Arial"/>
      <family val="2"/>
    </font>
    <font>
      <sz val="8"/>
      <color indexed="10"/>
      <name val="Helv"/>
    </font>
    <font>
      <b/>
      <sz val="12"/>
      <name val="Arial"/>
      <family val="2"/>
    </font>
    <font>
      <sz val="8"/>
      <color indexed="9"/>
      <name val="Arial"/>
      <family val="2"/>
    </font>
    <font>
      <sz val="12"/>
      <name val="Garamond"/>
      <family val="1"/>
    </font>
    <font>
      <b/>
      <sz val="1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Poppins"/>
    </font>
    <font>
      <sz val="12"/>
      <name val="Poppins"/>
    </font>
    <font>
      <i/>
      <sz val="10"/>
      <name val="Poppins"/>
    </font>
    <font>
      <b/>
      <sz val="14"/>
      <name val="Poppins"/>
    </font>
    <font>
      <u/>
      <sz val="10"/>
      <color theme="10"/>
      <name val="Poppins"/>
    </font>
    <font>
      <b/>
      <sz val="11"/>
      <name val="Poppins"/>
    </font>
    <font>
      <b/>
      <vertAlign val="superscript"/>
      <sz val="14"/>
      <name val="Arial"/>
      <family val="2"/>
    </font>
    <font>
      <b/>
      <vertAlign val="superscript"/>
      <sz val="16"/>
      <name val="Arial"/>
      <family val="2"/>
    </font>
    <font>
      <b/>
      <sz val="12"/>
      <name val="Poppins"/>
    </font>
    <font>
      <b/>
      <vertAlign val="superscript"/>
      <sz val="20"/>
      <name val="Poppins"/>
    </font>
    <font>
      <b/>
      <sz val="8"/>
      <name val="Poppins"/>
    </font>
    <font>
      <sz val="9"/>
      <name val="Poppins"/>
    </font>
    <font>
      <sz val="8"/>
      <name val="Poppins"/>
    </font>
    <font>
      <sz val="7"/>
      <name val="Poppins"/>
    </font>
    <font>
      <vertAlign val="subscript"/>
      <sz val="8"/>
      <name val="Poppins"/>
    </font>
    <font>
      <b/>
      <sz val="13"/>
      <name val="Arial"/>
      <family val="2"/>
    </font>
    <font>
      <b/>
      <vertAlign val="subscript"/>
      <sz val="13"/>
      <name val="Arial"/>
      <family val="2"/>
    </font>
    <font>
      <b/>
      <vertAlign val="subscript"/>
      <sz val="12"/>
      <name val="Arial"/>
      <family val="2"/>
    </font>
    <font>
      <vertAlign val="subscript"/>
      <sz val="9"/>
      <name val="Poppins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23" fillId="0" borderId="0"/>
    <xf numFmtId="0" fontId="16" fillId="0" borderId="0"/>
    <xf numFmtId="0" fontId="27" fillId="0" borderId="0" applyNumberFormat="0" applyFill="0" applyBorder="0" applyAlignment="0" applyProtection="0"/>
  </cellStyleXfs>
  <cellXfs count="254">
    <xf numFmtId="0" fontId="0" fillId="0" borderId="0" xfId="0"/>
    <xf numFmtId="0" fontId="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2" fillId="2" borderId="5" xfId="0" applyFont="1" applyFill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1" fontId="10" fillId="2" borderId="2" xfId="0" applyNumberFormat="1" applyFont="1" applyFill="1" applyBorder="1" applyProtection="1">
      <protection hidden="1"/>
    </xf>
    <xf numFmtId="1" fontId="10" fillId="0" borderId="9" xfId="0" applyNumberFormat="1" applyFont="1" applyBorder="1" applyProtection="1">
      <protection hidden="1"/>
    </xf>
    <xf numFmtId="1" fontId="10" fillId="0" borderId="10" xfId="0" applyNumberFormat="1" applyFont="1" applyBorder="1" applyProtection="1">
      <protection hidden="1"/>
    </xf>
    <xf numFmtId="1" fontId="10" fillId="0" borderId="11" xfId="0" applyNumberFormat="1" applyFont="1" applyBorder="1" applyProtection="1">
      <protection hidden="1"/>
    </xf>
    <xf numFmtId="1" fontId="10" fillId="2" borderId="12" xfId="0" applyNumberFormat="1" applyFont="1" applyFill="1" applyBorder="1" applyProtection="1">
      <protection hidden="1"/>
    </xf>
    <xf numFmtId="1" fontId="10" fillId="0" borderId="13" xfId="0" applyNumberFormat="1" applyFont="1" applyBorder="1" applyProtection="1">
      <protection hidden="1"/>
    </xf>
    <xf numFmtId="1" fontId="10" fillId="0" borderId="14" xfId="0" applyNumberFormat="1" applyFont="1" applyBorder="1" applyProtection="1">
      <protection hidden="1"/>
    </xf>
    <xf numFmtId="1" fontId="10" fillId="0" borderId="15" xfId="0" applyNumberFormat="1" applyFont="1" applyBorder="1" applyProtection="1">
      <protection hidden="1"/>
    </xf>
    <xf numFmtId="1" fontId="10" fillId="2" borderId="5" xfId="0" applyNumberFormat="1" applyFont="1" applyFill="1" applyBorder="1" applyProtection="1">
      <protection hidden="1"/>
    </xf>
    <xf numFmtId="1" fontId="10" fillId="0" borderId="6" xfId="0" applyNumberFormat="1" applyFont="1" applyBorder="1" applyProtection="1">
      <protection hidden="1"/>
    </xf>
    <xf numFmtId="1" fontId="10" fillId="0" borderId="16" xfId="0" applyNumberFormat="1" applyFont="1" applyBorder="1" applyProtection="1">
      <protection hidden="1"/>
    </xf>
    <xf numFmtId="1" fontId="10" fillId="0" borderId="17" xfId="0" applyNumberFormat="1" applyFont="1" applyBorder="1" applyProtection="1">
      <protection hidden="1"/>
    </xf>
    <xf numFmtId="0" fontId="11" fillId="0" borderId="0" xfId="0" applyFont="1" applyAlignment="1" applyProtection="1">
      <alignment vertical="center" wrapText="1"/>
      <protection hidden="1"/>
    </xf>
    <xf numFmtId="1" fontId="11" fillId="2" borderId="0" xfId="0" applyNumberFormat="1" applyFont="1" applyFill="1" applyProtection="1">
      <protection hidden="1"/>
    </xf>
    <xf numFmtId="1" fontId="11" fillId="0" borderId="0" xfId="0" quotePrefix="1" applyNumberFormat="1" applyFont="1" applyAlignment="1" applyProtection="1">
      <alignment horizontal="center"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4" fillId="3" borderId="0" xfId="0" applyFont="1" applyFill="1" applyProtection="1">
      <protection hidden="1"/>
    </xf>
    <xf numFmtId="1" fontId="10" fillId="0" borderId="3" xfId="0" applyNumberFormat="1" applyFont="1" applyBorder="1" applyProtection="1">
      <protection hidden="1"/>
    </xf>
    <xf numFmtId="1" fontId="10" fillId="0" borderId="4" xfId="0" applyNumberFormat="1" applyFont="1" applyBorder="1" applyProtection="1">
      <protection hidden="1"/>
    </xf>
    <xf numFmtId="0" fontId="4" fillId="4" borderId="18" xfId="0" applyFont="1" applyFill="1" applyBorder="1" applyAlignment="1" applyProtection="1">
      <alignment horizontal="center" vertical="center"/>
      <protection locked="0" hidden="1"/>
    </xf>
    <xf numFmtId="0" fontId="11" fillId="0" borderId="18" xfId="0" applyFont="1" applyBorder="1" applyAlignment="1" applyProtection="1">
      <alignment horizontal="center"/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1" fillId="0" borderId="21" xfId="0" applyFont="1" applyBorder="1" applyAlignment="1" applyProtection="1">
      <alignment horizontal="center"/>
      <protection hidden="1"/>
    </xf>
    <xf numFmtId="0" fontId="11" fillId="0" borderId="22" xfId="0" applyFont="1" applyBorder="1" applyProtection="1">
      <protection hidden="1"/>
    </xf>
    <xf numFmtId="0" fontId="11" fillId="0" borderId="23" xfId="0" applyFont="1" applyBorder="1" applyProtection="1">
      <protection hidden="1"/>
    </xf>
    <xf numFmtId="0" fontId="11" fillId="0" borderId="21" xfId="0" applyFont="1" applyBorder="1" applyProtection="1">
      <protection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0" borderId="8" xfId="0" applyFont="1" applyBorder="1" applyAlignment="1" applyProtection="1">
      <alignment horizontal="center"/>
      <protection hidden="1"/>
    </xf>
    <xf numFmtId="0" fontId="11" fillId="0" borderId="25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Alignment="1" applyProtection="1">
      <alignment horizontal="center"/>
      <protection hidden="1"/>
    </xf>
    <xf numFmtId="0" fontId="11" fillId="0" borderId="10" xfId="0" applyFont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" fontId="17" fillId="0" borderId="0" xfId="0" applyNumberFormat="1" applyFont="1" applyProtection="1">
      <protection hidden="1"/>
    </xf>
    <xf numFmtId="1" fontId="10" fillId="2" borderId="6" xfId="0" applyNumberFormat="1" applyFont="1" applyFill="1" applyBorder="1" applyProtection="1">
      <protection hidden="1"/>
    </xf>
    <xf numFmtId="1" fontId="10" fillId="0" borderId="29" xfId="0" applyNumberFormat="1" applyFont="1" applyBorder="1" applyProtection="1">
      <protection hidden="1"/>
    </xf>
    <xf numFmtId="1" fontId="10" fillId="0" borderId="30" xfId="0" applyNumberFormat="1" applyFont="1" applyBorder="1" applyProtection="1">
      <protection hidden="1"/>
    </xf>
    <xf numFmtId="1" fontId="10" fillId="0" borderId="31" xfId="0" applyNumberFormat="1" applyFont="1" applyBorder="1" applyProtection="1">
      <protection hidden="1"/>
    </xf>
    <xf numFmtId="1" fontId="10" fillId="2" borderId="13" xfId="0" applyNumberFormat="1" applyFont="1" applyFill="1" applyBorder="1" applyProtection="1">
      <protection hidden="1"/>
    </xf>
    <xf numFmtId="1" fontId="10" fillId="5" borderId="15" xfId="0" applyNumberFormat="1" applyFont="1" applyFill="1" applyBorder="1" applyAlignment="1" applyProtection="1">
      <alignment horizontal="center"/>
      <protection hidden="1"/>
    </xf>
    <xf numFmtId="1" fontId="10" fillId="5" borderId="11" xfId="0" applyNumberFormat="1" applyFont="1" applyFill="1" applyBorder="1" applyAlignment="1" applyProtection="1">
      <alignment horizontal="center"/>
      <protection hidden="1"/>
    </xf>
    <xf numFmtId="1" fontId="10" fillId="2" borderId="27" xfId="0" applyNumberFormat="1" applyFont="1" applyFill="1" applyBorder="1" applyProtection="1">
      <protection hidden="1"/>
    </xf>
    <xf numFmtId="0" fontId="12" fillId="0" borderId="17" xfId="0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center"/>
      <protection hidden="1"/>
    </xf>
    <xf numFmtId="0" fontId="12" fillId="2" borderId="6" xfId="0" applyFont="1" applyFill="1" applyBorder="1" applyAlignment="1" applyProtection="1">
      <alignment horizontal="center"/>
      <protection hidden="1"/>
    </xf>
    <xf numFmtId="0" fontId="11" fillId="0" borderId="33" xfId="0" applyFont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Continuous"/>
      <protection hidden="1"/>
    </xf>
    <xf numFmtId="0" fontId="11" fillId="0" borderId="35" xfId="0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4" fillId="6" borderId="18" xfId="0" applyFont="1" applyFill="1" applyBorder="1" applyAlignment="1" applyProtection="1">
      <alignment horizontal="center" vertical="center"/>
      <protection locked="0" hidden="1"/>
    </xf>
    <xf numFmtId="0" fontId="11" fillId="0" borderId="34" xfId="0" applyFont="1" applyBorder="1" applyAlignment="1" applyProtection="1">
      <alignment horizontal="center"/>
      <protection hidden="1"/>
    </xf>
    <xf numFmtId="0" fontId="12" fillId="0" borderId="32" xfId="0" applyFont="1" applyBorder="1" applyAlignment="1" applyProtection="1">
      <alignment horizontal="center"/>
      <protection hidden="1"/>
    </xf>
    <xf numFmtId="1" fontId="10" fillId="0" borderId="26" xfId="0" applyNumberFormat="1" applyFont="1" applyBorder="1" applyProtection="1">
      <protection hidden="1"/>
    </xf>
    <xf numFmtId="1" fontId="10" fillId="0" borderId="36" xfId="0" applyNumberFormat="1" applyFont="1" applyBorder="1" applyProtection="1">
      <protection hidden="1"/>
    </xf>
    <xf numFmtId="1" fontId="10" fillId="0" borderId="8" xfId="0" applyNumberFormat="1" applyFont="1" applyBorder="1" applyProtection="1">
      <protection hidden="1"/>
    </xf>
    <xf numFmtId="1" fontId="10" fillId="0" borderId="38" xfId="0" applyNumberFormat="1" applyFont="1" applyBorder="1" applyProtection="1">
      <protection hidden="1"/>
    </xf>
    <xf numFmtId="1" fontId="10" fillId="0" borderId="0" xfId="0" applyNumberFormat="1" applyFont="1" applyProtection="1">
      <protection hidden="1"/>
    </xf>
    <xf numFmtId="0" fontId="18" fillId="3" borderId="0" xfId="1" applyFont="1" applyFill="1"/>
    <xf numFmtId="0" fontId="22" fillId="0" borderId="0" xfId="1" applyFont="1"/>
    <xf numFmtId="0" fontId="24" fillId="0" borderId="0" xfId="2" applyFont="1"/>
    <xf numFmtId="0" fontId="18" fillId="0" borderId="0" xfId="1" applyFont="1"/>
    <xf numFmtId="0" fontId="26" fillId="0" borderId="0" xfId="1" applyFont="1"/>
    <xf numFmtId="0" fontId="6" fillId="0" borderId="40" xfId="1" applyFont="1" applyBorder="1" applyAlignment="1">
      <alignment horizontal="center" vertical="top" wrapText="1"/>
    </xf>
    <xf numFmtId="0" fontId="16" fillId="3" borderId="40" xfId="1" applyFont="1" applyFill="1" applyBorder="1" applyAlignment="1">
      <alignment horizontal="center" vertical="top" wrapText="1"/>
    </xf>
    <xf numFmtId="0" fontId="25" fillId="0" borderId="40" xfId="1" applyFont="1" applyBorder="1" applyAlignment="1">
      <alignment horizontal="center" vertical="top" wrapText="1"/>
    </xf>
    <xf numFmtId="0" fontId="22" fillId="0" borderId="0" xfId="2" applyFont="1"/>
    <xf numFmtId="0" fontId="22" fillId="0" borderId="0" xfId="2" applyFont="1" applyAlignment="1">
      <alignment horizontal="center"/>
    </xf>
    <xf numFmtId="0" fontId="4" fillId="4" borderId="18" xfId="1" applyFont="1" applyFill="1" applyBorder="1" applyAlignment="1" applyProtection="1">
      <alignment horizontal="center" vertical="center"/>
      <protection locked="0"/>
    </xf>
    <xf numFmtId="0" fontId="18" fillId="7" borderId="0" xfId="1" applyFont="1" applyFill="1"/>
    <xf numFmtId="0" fontId="22" fillId="7" borderId="0" xfId="1" applyFont="1" applyFill="1"/>
    <xf numFmtId="0" fontId="24" fillId="7" borderId="0" xfId="2" applyFont="1" applyFill="1"/>
    <xf numFmtId="0" fontId="18" fillId="5" borderId="0" xfId="1" applyFont="1" applyFill="1"/>
    <xf numFmtId="0" fontId="22" fillId="5" borderId="0" xfId="1" applyFont="1" applyFill="1"/>
    <xf numFmtId="0" fontId="24" fillId="5" borderId="0" xfId="2" applyFont="1" applyFill="1"/>
    <xf numFmtId="0" fontId="6" fillId="7" borderId="0" xfId="0" applyFont="1" applyFill="1" applyProtection="1">
      <protection hidden="1"/>
    </xf>
    <xf numFmtId="0" fontId="6" fillId="3" borderId="41" xfId="1" applyFont="1" applyFill="1" applyBorder="1" applyAlignment="1">
      <alignment horizontal="center" vertical="center" wrapText="1"/>
    </xf>
    <xf numFmtId="0" fontId="6" fillId="3" borderId="4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25" fillId="3" borderId="41" xfId="1" applyFont="1" applyFill="1" applyBorder="1" applyAlignment="1">
      <alignment horizontal="center" vertical="center"/>
    </xf>
    <xf numFmtId="1" fontId="10" fillId="7" borderId="9" xfId="0" applyNumberFormat="1" applyFont="1" applyFill="1" applyBorder="1" applyAlignment="1" applyProtection="1">
      <alignment horizontal="center"/>
      <protection hidden="1"/>
    </xf>
    <xf numFmtId="1" fontId="10" fillId="7" borderId="10" xfId="0" applyNumberFormat="1" applyFont="1" applyFill="1" applyBorder="1" applyAlignment="1" applyProtection="1">
      <alignment horizontal="center"/>
      <protection hidden="1"/>
    </xf>
    <xf numFmtId="1" fontId="10" fillId="7" borderId="11" xfId="0" applyNumberFormat="1" applyFont="1" applyFill="1" applyBorder="1" applyAlignment="1" applyProtection="1">
      <alignment horizontal="center"/>
      <protection hidden="1"/>
    </xf>
    <xf numFmtId="1" fontId="10" fillId="7" borderId="13" xfId="0" applyNumberFormat="1" applyFont="1" applyFill="1" applyBorder="1" applyAlignment="1" applyProtection="1">
      <alignment horizontal="center"/>
      <protection hidden="1"/>
    </xf>
    <xf numFmtId="1" fontId="10" fillId="7" borderId="14" xfId="0" applyNumberFormat="1" applyFont="1" applyFill="1" applyBorder="1" applyAlignment="1" applyProtection="1">
      <alignment horizontal="center"/>
      <protection hidden="1"/>
    </xf>
    <xf numFmtId="1" fontId="10" fillId="7" borderId="15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3" fillId="5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1" fontId="10" fillId="7" borderId="37" xfId="0" applyNumberFormat="1" applyFont="1" applyFill="1" applyBorder="1" applyAlignment="1" applyProtection="1">
      <alignment horizontal="center"/>
      <protection hidden="1"/>
    </xf>
    <xf numFmtId="1" fontId="10" fillId="7" borderId="16" xfId="0" applyNumberFormat="1" applyFont="1" applyFill="1" applyBorder="1" applyAlignment="1" applyProtection="1">
      <alignment horizontal="center"/>
      <protection hidden="1"/>
    </xf>
    <xf numFmtId="1" fontId="10" fillId="7" borderId="17" xfId="0" applyNumberFormat="1" applyFont="1" applyFill="1" applyBorder="1" applyAlignment="1" applyProtection="1">
      <alignment horizontal="center"/>
      <protection hidden="1"/>
    </xf>
    <xf numFmtId="1" fontId="10" fillId="7" borderId="7" xfId="0" applyNumberFormat="1" applyFont="1" applyFill="1" applyBorder="1" applyAlignment="1" applyProtection="1">
      <alignment horizontal="center"/>
      <protection hidden="1"/>
    </xf>
    <xf numFmtId="1" fontId="10" fillId="7" borderId="13" xfId="0" applyNumberFormat="1" applyFont="1" applyFill="1" applyBorder="1" applyProtection="1">
      <protection hidden="1"/>
    </xf>
    <xf numFmtId="1" fontId="10" fillId="7" borderId="14" xfId="0" applyNumberFormat="1" applyFont="1" applyFill="1" applyBorder="1" applyProtection="1">
      <protection hidden="1"/>
    </xf>
    <xf numFmtId="1" fontId="10" fillId="7" borderId="15" xfId="0" applyNumberFormat="1" applyFont="1" applyFill="1" applyBorder="1" applyProtection="1">
      <protection hidden="1"/>
    </xf>
    <xf numFmtId="1" fontId="10" fillId="7" borderId="6" xfId="0" applyNumberFormat="1" applyFont="1" applyFill="1" applyBorder="1" applyProtection="1">
      <protection hidden="1"/>
    </xf>
    <xf numFmtId="1" fontId="10" fillId="7" borderId="16" xfId="0" applyNumberFormat="1" applyFont="1" applyFill="1" applyBorder="1" applyProtection="1">
      <protection hidden="1"/>
    </xf>
    <xf numFmtId="1" fontId="10" fillId="7" borderId="17" xfId="0" applyNumberFormat="1" applyFont="1" applyFill="1" applyBorder="1" applyProtection="1">
      <protection hidden="1"/>
    </xf>
    <xf numFmtId="1" fontId="15" fillId="7" borderId="14" xfId="0" applyNumberFormat="1" applyFont="1" applyFill="1" applyBorder="1" applyProtection="1">
      <protection hidden="1"/>
    </xf>
    <xf numFmtId="1" fontId="15" fillId="7" borderId="15" xfId="0" applyNumberFormat="1" applyFont="1" applyFill="1" applyBorder="1" applyProtection="1"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1" fontId="15" fillId="7" borderId="16" xfId="0" applyNumberFormat="1" applyFont="1" applyFill="1" applyBorder="1" applyProtection="1">
      <protection hidden="1"/>
    </xf>
    <xf numFmtId="1" fontId="15" fillId="7" borderId="17" xfId="0" applyNumberFormat="1" applyFont="1" applyFill="1" applyBorder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6" fillId="0" borderId="22" xfId="3" applyFont="1" applyBorder="1" applyAlignment="1">
      <alignment horizontal="center"/>
    </xf>
    <xf numFmtId="3" fontId="26" fillId="0" borderId="22" xfId="3" applyNumberFormat="1" applyFont="1" applyBorder="1" applyAlignment="1">
      <alignment horizontal="center"/>
    </xf>
    <xf numFmtId="2" fontId="26" fillId="0" borderId="22" xfId="3" applyNumberFormat="1" applyFont="1" applyBorder="1" applyAlignment="1">
      <alignment horizontal="center"/>
    </xf>
    <xf numFmtId="1" fontId="25" fillId="0" borderId="22" xfId="3" applyNumberFormat="1" applyFont="1" applyBorder="1" applyAlignment="1">
      <alignment horizontal="center"/>
    </xf>
    <xf numFmtId="0" fontId="26" fillId="0" borderId="23" xfId="3" applyFont="1" applyBorder="1"/>
    <xf numFmtId="3" fontId="26" fillId="0" borderId="23" xfId="3" applyNumberFormat="1" applyFont="1" applyBorder="1" applyAlignment="1">
      <alignment horizontal="center"/>
    </xf>
    <xf numFmtId="1" fontId="25" fillId="0" borderId="23" xfId="3" applyNumberFormat="1" applyFont="1" applyBorder="1" applyAlignment="1">
      <alignment horizontal="center"/>
    </xf>
    <xf numFmtId="0" fontId="26" fillId="0" borderId="21" xfId="3" applyFont="1" applyBorder="1" applyAlignment="1">
      <alignment horizontal="center"/>
    </xf>
    <xf numFmtId="3" fontId="26" fillId="0" borderId="21" xfId="3" applyNumberFormat="1" applyFont="1" applyBorder="1" applyAlignment="1">
      <alignment horizontal="center"/>
    </xf>
    <xf numFmtId="1" fontId="25" fillId="0" borderId="21" xfId="3" applyNumberFormat="1" applyFont="1" applyBorder="1" applyAlignment="1">
      <alignment horizontal="center"/>
    </xf>
    <xf numFmtId="0" fontId="26" fillId="0" borderId="21" xfId="3" applyFont="1" applyBorder="1"/>
    <xf numFmtId="0" fontId="26" fillId="0" borderId="22" xfId="3" applyFont="1" applyBorder="1" applyAlignment="1">
      <alignment horizontal="right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164" fontId="1" fillId="0" borderId="6" xfId="0" applyNumberFormat="1" applyFont="1" applyBorder="1" applyAlignment="1" applyProtection="1">
      <alignment horizontal="left"/>
      <protection hidden="1"/>
    </xf>
    <xf numFmtId="164" fontId="1" fillId="0" borderId="16" xfId="0" applyNumberFormat="1" applyFont="1" applyBorder="1" applyAlignment="1" applyProtection="1">
      <alignment horizontal="left"/>
      <protection hidden="1"/>
    </xf>
    <xf numFmtId="164" fontId="1" fillId="0" borderId="17" xfId="0" applyNumberFormat="1" applyFont="1" applyBorder="1" applyAlignment="1" applyProtection="1">
      <alignment horizontal="left"/>
      <protection hidden="1"/>
    </xf>
    <xf numFmtId="0" fontId="1" fillId="0" borderId="42" xfId="0" applyFont="1" applyBorder="1" applyAlignment="1" applyProtection="1">
      <alignment horizontal="left"/>
      <protection hidden="1"/>
    </xf>
    <xf numFmtId="164" fontId="1" fillId="0" borderId="7" xfId="0" applyNumberFormat="1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/>
      <protection hidden="1"/>
    </xf>
    <xf numFmtId="1" fontId="11" fillId="5" borderId="0" xfId="0" applyNumberFormat="1" applyFont="1" applyFill="1" applyProtection="1">
      <protection hidden="1"/>
    </xf>
    <xf numFmtId="1" fontId="11" fillId="5" borderId="0" xfId="0" quotePrefix="1" applyNumberFormat="1" applyFont="1" applyFill="1" applyAlignment="1" applyProtection="1">
      <alignment horizontal="center" vertical="center"/>
      <protection hidden="1"/>
    </xf>
    <xf numFmtId="1" fontId="11" fillId="5" borderId="0" xfId="0" applyNumberFormat="1" applyFont="1" applyFill="1" applyAlignment="1" applyProtection="1">
      <alignment vertical="center"/>
      <protection hidden="1"/>
    </xf>
    <xf numFmtId="1" fontId="38" fillId="5" borderId="0" xfId="0" applyNumberFormat="1" applyFont="1" applyFill="1" applyProtection="1">
      <protection hidden="1"/>
    </xf>
    <xf numFmtId="1" fontId="10" fillId="5" borderId="0" xfId="0" applyNumberFormat="1" applyFont="1" applyFill="1" applyProtection="1">
      <protection hidden="1"/>
    </xf>
    <xf numFmtId="1" fontId="11" fillId="5" borderId="0" xfId="0" applyNumberFormat="1" applyFont="1" applyFill="1" applyAlignment="1" applyProtection="1">
      <alignment horizontal="center" vertical="center"/>
      <protection hidden="1"/>
    </xf>
    <xf numFmtId="1" fontId="41" fillId="5" borderId="0" xfId="0" applyNumberFormat="1" applyFont="1" applyFill="1" applyAlignment="1" applyProtection="1">
      <alignment vertical="center"/>
      <protection hidden="1"/>
    </xf>
    <xf numFmtId="1" fontId="41" fillId="5" borderId="0" xfId="0" applyNumberFormat="1" applyFont="1" applyFill="1" applyAlignment="1" applyProtection="1">
      <alignment vertical="top"/>
      <protection hidden="1"/>
    </xf>
    <xf numFmtId="0" fontId="40" fillId="5" borderId="0" xfId="0" applyFont="1" applyFill="1" applyAlignment="1" applyProtection="1">
      <alignment vertical="center" wrapText="1"/>
      <protection hidden="1"/>
    </xf>
    <xf numFmtId="0" fontId="7" fillId="5" borderId="22" xfId="0" applyFont="1" applyFill="1" applyBorder="1" applyAlignment="1" applyProtection="1">
      <alignment horizontal="left"/>
      <protection hidden="1"/>
    </xf>
    <xf numFmtId="164" fontId="7" fillId="5" borderId="39" xfId="0" applyNumberFormat="1" applyFont="1" applyFill="1" applyBorder="1" applyAlignment="1" applyProtection="1">
      <alignment horizontal="left"/>
      <protection hidden="1"/>
    </xf>
    <xf numFmtId="0" fontId="11" fillId="5" borderId="0" xfId="0" applyFont="1" applyFill="1" applyProtection="1">
      <protection hidden="1"/>
    </xf>
    <xf numFmtId="1" fontId="17" fillId="5" borderId="0" xfId="0" applyNumberFormat="1" applyFont="1" applyFill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7" fillId="0" borderId="44" xfId="0" applyFont="1" applyBorder="1" applyAlignment="1" applyProtection="1">
      <alignment horizontal="left"/>
      <protection hidden="1"/>
    </xf>
    <xf numFmtId="164" fontId="7" fillId="0" borderId="45" xfId="0" applyNumberFormat="1" applyFont="1" applyBorder="1" applyAlignment="1" applyProtection="1">
      <alignment horizontal="left"/>
      <protection hidden="1"/>
    </xf>
    <xf numFmtId="164" fontId="7" fillId="0" borderId="46" xfId="0" applyNumberFormat="1" applyFont="1" applyBorder="1" applyAlignment="1" applyProtection="1">
      <alignment horizontal="left"/>
      <protection hidden="1"/>
    </xf>
    <xf numFmtId="0" fontId="26" fillId="5" borderId="0" xfId="1" applyFont="1" applyFill="1"/>
    <xf numFmtId="0" fontId="24" fillId="5" borderId="0" xfId="2" applyFont="1" applyFill="1" applyAlignment="1">
      <alignment horizontal="center"/>
    </xf>
    <xf numFmtId="0" fontId="26" fillId="5" borderId="0" xfId="3" applyFont="1" applyFill="1"/>
    <xf numFmtId="3" fontId="26" fillId="5" borderId="0" xfId="3" applyNumberFormat="1" applyFont="1" applyFill="1" applyAlignment="1">
      <alignment horizontal="center"/>
    </xf>
    <xf numFmtId="2" fontId="26" fillId="5" borderId="0" xfId="3" applyNumberFormat="1" applyFont="1" applyFill="1" applyAlignment="1">
      <alignment horizontal="center"/>
    </xf>
    <xf numFmtId="1" fontId="25" fillId="5" borderId="0" xfId="3" applyNumberFormat="1" applyFont="1" applyFill="1" applyAlignment="1">
      <alignment horizontal="center"/>
    </xf>
    <xf numFmtId="0" fontId="26" fillId="0" borderId="47" xfId="3" applyFont="1" applyBorder="1"/>
    <xf numFmtId="1" fontId="25" fillId="0" borderId="47" xfId="3" applyNumberFormat="1" applyFont="1" applyBorder="1" applyAlignment="1">
      <alignment horizontal="center"/>
    </xf>
    <xf numFmtId="0" fontId="39" fillId="5" borderId="0" xfId="0" applyFont="1" applyFill="1" applyAlignment="1" applyProtection="1">
      <alignment vertical="center" wrapText="1"/>
      <protection hidden="1"/>
    </xf>
    <xf numFmtId="1" fontId="39" fillId="5" borderId="0" xfId="0" applyNumberFormat="1" applyFont="1" applyFill="1" applyAlignment="1" applyProtection="1">
      <alignment vertical="center"/>
      <protection hidden="1"/>
    </xf>
    <xf numFmtId="1" fontId="39" fillId="5" borderId="0" xfId="0" applyNumberFormat="1" applyFont="1" applyFill="1" applyAlignment="1" applyProtection="1">
      <alignment vertical="top"/>
      <protection hidden="1"/>
    </xf>
    <xf numFmtId="3" fontId="26" fillId="5" borderId="18" xfId="3" applyNumberFormat="1" applyFont="1" applyFill="1" applyBorder="1" applyAlignment="1">
      <alignment horizontal="center"/>
    </xf>
    <xf numFmtId="0" fontId="26" fillId="5" borderId="41" xfId="3" applyFont="1" applyFill="1" applyBorder="1" applyAlignment="1">
      <alignment horizontal="center"/>
    </xf>
    <xf numFmtId="1" fontId="25" fillId="5" borderId="41" xfId="3" applyNumberFormat="1" applyFont="1" applyFill="1" applyBorder="1" applyAlignment="1">
      <alignment horizontal="center"/>
    </xf>
    <xf numFmtId="0" fontId="26" fillId="5" borderId="40" xfId="3" applyFont="1" applyFill="1" applyBorder="1"/>
    <xf numFmtId="1" fontId="25" fillId="5" borderId="40" xfId="3" applyNumberFormat="1" applyFont="1" applyFill="1" applyBorder="1" applyAlignment="1">
      <alignment horizontal="center"/>
    </xf>
    <xf numFmtId="0" fontId="26" fillId="5" borderId="23" xfId="3" applyFont="1" applyFill="1" applyBorder="1"/>
    <xf numFmtId="1" fontId="25" fillId="5" borderId="23" xfId="3" applyNumberFormat="1" applyFont="1" applyFill="1" applyBorder="1" applyAlignment="1">
      <alignment horizontal="center"/>
    </xf>
    <xf numFmtId="0" fontId="26" fillId="5" borderId="48" xfId="3" applyFont="1" applyFill="1" applyBorder="1"/>
    <xf numFmtId="0" fontId="26" fillId="5" borderId="40" xfId="3" applyFont="1" applyFill="1" applyBorder="1" applyAlignment="1">
      <alignment horizontal="center" vertical="center"/>
    </xf>
    <xf numFmtId="1" fontId="25" fillId="5" borderId="18" xfId="1" applyNumberFormat="1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left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Continuous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2" fillId="5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16" fillId="5" borderId="0" xfId="0" applyFont="1" applyFill="1" applyProtection="1">
      <protection hidden="1"/>
    </xf>
    <xf numFmtId="0" fontId="33" fillId="5" borderId="0" xfId="0" applyFont="1" applyFill="1" applyAlignment="1" applyProtection="1">
      <alignment horizontal="right" vertical="top"/>
      <protection hidden="1"/>
    </xf>
    <xf numFmtId="0" fontId="35" fillId="5" borderId="0" xfId="0" applyFont="1" applyFill="1" applyAlignment="1" applyProtection="1">
      <alignment horizontal="left" vertical="top"/>
      <protection hidden="1"/>
    </xf>
    <xf numFmtId="0" fontId="4" fillId="5" borderId="0" xfId="0" applyFont="1" applyFill="1" applyProtection="1">
      <protection hidden="1"/>
    </xf>
    <xf numFmtId="0" fontId="18" fillId="5" borderId="0" xfId="0" applyFont="1" applyFill="1" applyAlignment="1" applyProtection="1">
      <alignment horizontal="left" vertical="center"/>
      <protection hidden="1"/>
    </xf>
    <xf numFmtId="0" fontId="43" fillId="5" borderId="0" xfId="0" applyFont="1" applyFill="1" applyAlignment="1" applyProtection="1">
      <alignment horizontal="center" vertical="center"/>
      <protection hidden="1"/>
    </xf>
    <xf numFmtId="0" fontId="31" fillId="5" borderId="0" xfId="0" applyFont="1" applyFill="1" applyProtection="1">
      <protection hidden="1"/>
    </xf>
    <xf numFmtId="2" fontId="31" fillId="5" borderId="0" xfId="0" applyNumberFormat="1" applyFont="1" applyFill="1" applyAlignment="1" applyProtection="1">
      <alignment horizontal="left" vertical="center"/>
      <protection hidden="1"/>
    </xf>
    <xf numFmtId="2" fontId="4" fillId="5" borderId="0" xfId="0" applyNumberFormat="1" applyFont="1" applyFill="1" applyAlignment="1" applyProtection="1">
      <alignment horizontal="centerContinuous"/>
      <protection hidden="1"/>
    </xf>
    <xf numFmtId="0" fontId="18" fillId="5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6" fillId="5" borderId="0" xfId="0" applyFont="1" applyFill="1" applyProtection="1">
      <protection hidden="1"/>
    </xf>
    <xf numFmtId="0" fontId="4" fillId="5" borderId="0" xfId="1" applyFont="1" applyFill="1"/>
    <xf numFmtId="0" fontId="4" fillId="5" borderId="0" xfId="2" applyFont="1" applyFill="1"/>
    <xf numFmtId="0" fontId="31" fillId="5" borderId="0" xfId="0" applyFont="1" applyFill="1" applyAlignment="1" applyProtection="1">
      <alignment horizontal="right" vertical="top"/>
      <protection hidden="1"/>
    </xf>
    <xf numFmtId="0" fontId="37" fillId="5" borderId="0" xfId="0" applyFont="1" applyFill="1" applyAlignment="1" applyProtection="1">
      <alignment horizontal="left" vertical="top"/>
      <protection hidden="1"/>
    </xf>
    <xf numFmtId="0" fontId="4" fillId="5" borderId="0" xfId="1" applyFont="1" applyFill="1" applyAlignment="1">
      <alignment horizontal="right"/>
    </xf>
    <xf numFmtId="0" fontId="4" fillId="5" borderId="0" xfId="2" applyFont="1" applyFill="1" applyAlignment="1">
      <alignment horizontal="right"/>
    </xf>
    <xf numFmtId="0" fontId="4" fillId="5" borderId="0" xfId="1" applyFont="1" applyFill="1" applyAlignment="1">
      <alignment horizontal="center"/>
    </xf>
    <xf numFmtId="0" fontId="31" fillId="5" borderId="0" xfId="1" applyFont="1" applyFill="1"/>
    <xf numFmtId="0" fontId="21" fillId="5" borderId="0" xfId="1" applyFont="1" applyFill="1"/>
    <xf numFmtId="165" fontId="26" fillId="0" borderId="23" xfId="3" applyNumberFormat="1" applyFont="1" applyBorder="1" applyAlignment="1">
      <alignment horizontal="center"/>
    </xf>
    <xf numFmtId="165" fontId="26" fillId="0" borderId="21" xfId="3" applyNumberFormat="1" applyFont="1" applyBorder="1" applyAlignment="1">
      <alignment horizontal="center"/>
    </xf>
    <xf numFmtId="165" fontId="26" fillId="0" borderId="22" xfId="3" applyNumberFormat="1" applyFont="1" applyBorder="1" applyAlignment="1">
      <alignment horizontal="center"/>
    </xf>
    <xf numFmtId="1" fontId="26" fillId="0" borderId="22" xfId="3" applyNumberFormat="1" applyFont="1" applyBorder="1" applyAlignment="1">
      <alignment horizontal="center"/>
    </xf>
    <xf numFmtId="1" fontId="26" fillId="0" borderId="23" xfId="3" applyNumberFormat="1" applyFont="1" applyBorder="1" applyAlignment="1">
      <alignment horizontal="center"/>
    </xf>
    <xf numFmtId="1" fontId="26" fillId="0" borderId="21" xfId="3" applyNumberFormat="1" applyFont="1" applyBorder="1" applyAlignment="1">
      <alignment horizontal="center"/>
    </xf>
    <xf numFmtId="165" fontId="33" fillId="5" borderId="0" xfId="0" applyNumberFormat="1" applyFont="1" applyFill="1" applyAlignment="1" applyProtection="1">
      <alignment horizontal="right"/>
      <protection hidden="1"/>
    </xf>
    <xf numFmtId="0" fontId="13" fillId="0" borderId="0" xfId="0" applyFont="1" applyAlignment="1" applyProtection="1">
      <alignment horizontal="left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28" fillId="0" borderId="0" xfId="4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left"/>
      <protection hidden="1"/>
    </xf>
    <xf numFmtId="165" fontId="19" fillId="0" borderId="0" xfId="0" applyNumberFormat="1" applyFont="1" applyAlignment="1" applyProtection="1">
      <alignment horizontal="left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5" borderId="43" xfId="0" applyFont="1" applyFill="1" applyBorder="1" applyAlignment="1" applyProtection="1">
      <alignment horizontal="center" vertical="center"/>
      <protection hidden="1"/>
    </xf>
    <xf numFmtId="165" fontId="33" fillId="5" borderId="0" xfId="0" applyNumberFormat="1" applyFont="1" applyFill="1" applyAlignment="1" applyProtection="1">
      <alignment horizontal="right" vertical="top"/>
      <protection hidden="1"/>
    </xf>
    <xf numFmtId="0" fontId="0" fillId="0" borderId="19" xfId="0" applyBorder="1" applyAlignment="1">
      <alignment horizontal="center"/>
    </xf>
    <xf numFmtId="165" fontId="1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2" fillId="5" borderId="0" xfId="4" applyFont="1" applyFill="1" applyBorder="1" applyAlignment="1" applyProtection="1">
      <alignment horizontal="center" vertical="center"/>
      <protection hidden="1"/>
    </xf>
    <xf numFmtId="0" fontId="27" fillId="5" borderId="0" xfId="4" applyFill="1" applyBorder="1" applyAlignment="1" applyProtection="1">
      <alignment horizontal="center" vertical="center"/>
      <protection hidden="1"/>
    </xf>
    <xf numFmtId="0" fontId="26" fillId="0" borderId="41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6" fillId="5" borderId="18" xfId="3" applyFont="1" applyFill="1" applyBorder="1" applyAlignment="1">
      <alignment horizontal="center" vertical="center"/>
    </xf>
    <xf numFmtId="0" fontId="26" fillId="5" borderId="18" xfId="1" applyFont="1" applyFill="1" applyBorder="1" applyAlignment="1"/>
    <xf numFmtId="0" fontId="26" fillId="0" borderId="39" xfId="1" applyFont="1" applyBorder="1" applyAlignment="1"/>
    <xf numFmtId="0" fontId="26" fillId="0" borderId="40" xfId="1" applyFont="1" applyBorder="1" applyAlignment="1"/>
    <xf numFmtId="165" fontId="31" fillId="5" borderId="0" xfId="0" applyNumberFormat="1" applyFont="1" applyFill="1" applyAlignment="1" applyProtection="1">
      <alignment horizontal="right" vertical="top"/>
      <protection hidden="1"/>
    </xf>
    <xf numFmtId="0" fontId="30" fillId="5" borderId="0" xfId="0" applyFont="1" applyFill="1" applyAlignment="1" applyProtection="1">
      <alignment horizontal="left" vertical="top" wrapText="1"/>
      <protection hidden="1"/>
    </xf>
    <xf numFmtId="0" fontId="30" fillId="5" borderId="0" xfId="0" applyFont="1" applyFill="1" applyAlignment="1" applyProtection="1">
      <alignment horizontal="center" vertical="center"/>
      <protection hidden="1"/>
    </xf>
  </cellXfs>
  <cellStyles count="5">
    <cellStyle name="Link" xfId="4" builtinId="8"/>
    <cellStyle name="Standard" xfId="0" builtinId="0"/>
    <cellStyle name="Standard 2" xfId="1" xr:uid="{5D9736EB-C4A3-4A63-A3D6-670BA0D41CEA}"/>
    <cellStyle name="Standard_Preiskalkulation-Bayonne-290802" xfId="2" xr:uid="{A42E4E31-49B6-4708-AA42-E3141D6EB52D}"/>
    <cellStyle name="Standard_Vertikal_4-2002d_E" xfId="3" xr:uid="{1BBB2ABE-166E-4964-8569-79E503F526FB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336982</xdr:colOff>
      <xdr:row>1</xdr:row>
      <xdr:rowOff>34371</xdr:rowOff>
    </xdr:from>
    <xdr:to>
      <xdr:col>48</xdr:col>
      <xdr:colOff>291548</xdr:colOff>
      <xdr:row>4</xdr:row>
      <xdr:rowOff>8282</xdr:rowOff>
    </xdr:to>
    <xdr:pic>
      <xdr:nvPicPr>
        <xdr:cNvPr id="2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472FEDE6-0035-47F8-A7A0-E3CF2C51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091" y="117197"/>
          <a:ext cx="1859566" cy="354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237883</xdr:colOff>
      <xdr:row>0</xdr:row>
      <xdr:rowOff>49441</xdr:rowOff>
    </xdr:from>
    <xdr:to>
      <xdr:col>22</xdr:col>
      <xdr:colOff>384825</xdr:colOff>
      <xdr:row>1</xdr:row>
      <xdr:rowOff>256442</xdr:rowOff>
    </xdr:to>
    <xdr:pic>
      <xdr:nvPicPr>
        <xdr:cNvPr id="2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70E3D872-8006-4188-873C-2D12470A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2614" y="49441"/>
          <a:ext cx="1670942" cy="29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115957</xdr:colOff>
      <xdr:row>0</xdr:row>
      <xdr:rowOff>57979</xdr:rowOff>
    </xdr:from>
    <xdr:to>
      <xdr:col>43</xdr:col>
      <xdr:colOff>348991</xdr:colOff>
      <xdr:row>1</xdr:row>
      <xdr:rowOff>334856</xdr:rowOff>
    </xdr:to>
    <xdr:pic>
      <xdr:nvPicPr>
        <xdr:cNvPr id="3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1EFCAA52-54BF-4AFC-AA94-B5C0C2B4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9674" y="57979"/>
          <a:ext cx="2138034" cy="35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193580</xdr:colOff>
      <xdr:row>0</xdr:row>
      <xdr:rowOff>49696</xdr:rowOff>
    </xdr:from>
    <xdr:to>
      <xdr:col>22</xdr:col>
      <xdr:colOff>530087</xdr:colOff>
      <xdr:row>2</xdr:row>
      <xdr:rowOff>8282</xdr:rowOff>
    </xdr:to>
    <xdr:pic>
      <xdr:nvPicPr>
        <xdr:cNvPr id="3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764B0BA7-641F-4054-A993-E61B9000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015" y="49696"/>
          <a:ext cx="1835659" cy="306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45943</xdr:colOff>
      <xdr:row>0</xdr:row>
      <xdr:rowOff>64434</xdr:rowOff>
    </xdr:from>
    <xdr:to>
      <xdr:col>25</xdr:col>
      <xdr:colOff>708211</xdr:colOff>
      <xdr:row>1</xdr:row>
      <xdr:rowOff>151280</xdr:rowOff>
    </xdr:to>
    <xdr:pic>
      <xdr:nvPicPr>
        <xdr:cNvPr id="2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F55741FF-D569-4831-9250-7C39B60B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3914" y="64434"/>
          <a:ext cx="2668121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rmo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urmo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urmo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urmo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urmo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I231"/>
  <sheetViews>
    <sheetView showGridLines="0" zoomScale="115" zoomScaleNormal="115" workbookViewId="0">
      <selection activeCell="M5" sqref="M5"/>
    </sheetView>
  </sheetViews>
  <sheetFormatPr baseColWidth="10" defaultColWidth="11.42578125" defaultRowHeight="12.75" x14ac:dyDescent="0.2"/>
  <cols>
    <col min="1" max="1" width="8.7109375" style="4" customWidth="1"/>
    <col min="2" max="2" width="6" style="4" customWidth="1"/>
    <col min="3" max="3" width="5.42578125" style="4" customWidth="1"/>
    <col min="4" max="4" width="6.28515625" style="4" customWidth="1"/>
    <col min="5" max="9" width="5.7109375" style="4" customWidth="1"/>
    <col min="10" max="10" width="0.140625" style="4" customWidth="1"/>
    <col min="11" max="15" width="5.7109375" style="4" customWidth="1"/>
    <col min="16" max="20" width="5.7109375" style="4" hidden="1" customWidth="1"/>
    <col min="21" max="35" width="5.7109375" style="4" customWidth="1"/>
    <col min="36" max="40" width="5.7109375" style="4" hidden="1" customWidth="1"/>
    <col min="41" max="49" width="5.7109375" style="4" customWidth="1"/>
    <col min="50" max="50" width="5.28515625" style="2" customWidth="1"/>
    <col min="51" max="16384" width="11.42578125" style="2"/>
  </cols>
  <sheetData>
    <row r="1" spans="1:61" ht="6.9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"/>
    </row>
    <row r="2" spans="1:61" ht="17.25" customHeight="1" x14ac:dyDescent="0.3">
      <c r="A2" s="196" t="s">
        <v>0</v>
      </c>
      <c r="B2" s="197"/>
      <c r="C2" s="197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04"/>
      <c r="AN2" s="104"/>
      <c r="AO2" s="104"/>
      <c r="AP2" s="104"/>
      <c r="AQ2" s="104"/>
      <c r="AR2" s="104"/>
      <c r="AS2" s="104"/>
      <c r="AT2" s="199"/>
      <c r="AU2" s="199"/>
      <c r="AV2" s="199"/>
      <c r="AW2" s="199"/>
      <c r="AX2" s="3"/>
    </row>
    <row r="3" spans="1:61" ht="6.9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4" spans="1:61" ht="6.9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99"/>
      <c r="AU4" s="199"/>
      <c r="AV4" s="199"/>
      <c r="AW4" s="199"/>
    </row>
    <row r="5" spans="1:61" ht="18" customHeight="1" x14ac:dyDescent="0.6">
      <c r="A5" s="194"/>
      <c r="B5" s="194"/>
      <c r="C5" s="194"/>
      <c r="D5" s="194"/>
      <c r="E5" s="195" t="s">
        <v>1</v>
      </c>
      <c r="F5" s="68">
        <v>65</v>
      </c>
      <c r="G5" s="194"/>
      <c r="H5" s="191" t="s">
        <v>2</v>
      </c>
      <c r="I5" s="68">
        <v>45</v>
      </c>
      <c r="J5" s="190" t="s">
        <v>3</v>
      </c>
      <c r="K5" s="235" t="s">
        <v>4</v>
      </c>
      <c r="L5" s="236"/>
      <c r="M5" s="68">
        <v>20</v>
      </c>
      <c r="N5" s="189" t="s">
        <v>3</v>
      </c>
      <c r="O5" s="189"/>
      <c r="P5" s="190"/>
      <c r="Q5" s="107"/>
      <c r="R5" s="191"/>
      <c r="S5" s="107"/>
      <c r="T5" s="107"/>
      <c r="U5" s="192" t="s">
        <v>5</v>
      </c>
      <c r="V5" s="226">
        <f>(B10)</f>
        <v>34.02595056036273</v>
      </c>
      <c r="W5" s="226"/>
      <c r="X5" s="193" t="s">
        <v>3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</row>
    <row r="6" spans="1:61" ht="0.75" customHeight="1" x14ac:dyDescent="0.2">
      <c r="A6" s="104"/>
      <c r="B6" s="104"/>
      <c r="C6" s="104"/>
      <c r="D6" s="104"/>
      <c r="E6" s="104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4"/>
      <c r="R6" s="104"/>
      <c r="S6" s="104"/>
      <c r="T6" s="104"/>
      <c r="U6" s="104"/>
      <c r="V6" s="104"/>
      <c r="W6" s="104"/>
      <c r="X6" s="104"/>
      <c r="Y6" s="107"/>
      <c r="Z6" s="107"/>
      <c r="AA6" s="107"/>
      <c r="AB6" s="107"/>
      <c r="AC6" s="104"/>
      <c r="AD6" s="104"/>
      <c r="AE6" s="104"/>
      <c r="AF6" s="107"/>
      <c r="AG6" s="107"/>
      <c r="AH6" s="107"/>
      <c r="AI6" s="107"/>
      <c r="AJ6" s="104"/>
      <c r="AK6" s="104"/>
      <c r="AL6" s="104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</row>
    <row r="7" spans="1:61" x14ac:dyDescent="0.2">
      <c r="A7" s="106"/>
      <c r="B7" s="106"/>
      <c r="C7" s="106"/>
      <c r="D7" s="106"/>
      <c r="E7" s="10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</row>
    <row r="8" spans="1:61" s="1" customFormat="1" x14ac:dyDescent="0.2">
      <c r="A8" s="158" t="s">
        <v>6</v>
      </c>
      <c r="B8" s="138">
        <v>724</v>
      </c>
      <c r="C8" s="139">
        <v>1047</v>
      </c>
      <c r="D8" s="147">
        <v>1339</v>
      </c>
      <c r="E8" s="145">
        <v>313</v>
      </c>
      <c r="F8" s="140">
        <v>529</v>
      </c>
      <c r="G8" s="140">
        <v>732</v>
      </c>
      <c r="H8" s="140">
        <v>937</v>
      </c>
      <c r="I8" s="141">
        <v>1314</v>
      </c>
      <c r="J8" s="145">
        <v>1646</v>
      </c>
      <c r="K8" s="140">
        <v>412</v>
      </c>
      <c r="L8" s="140">
        <v>680</v>
      </c>
      <c r="M8" s="140">
        <v>929</v>
      </c>
      <c r="N8" s="140">
        <v>1198</v>
      </c>
      <c r="O8" s="141">
        <v>1664</v>
      </c>
      <c r="P8" s="145">
        <v>459</v>
      </c>
      <c r="Q8" s="140">
        <v>752</v>
      </c>
      <c r="R8" s="140">
        <v>1022</v>
      </c>
      <c r="S8" s="140">
        <v>1323</v>
      </c>
      <c r="T8" s="140">
        <v>1831</v>
      </c>
      <c r="U8" s="140">
        <v>505</v>
      </c>
      <c r="V8" s="140">
        <v>823</v>
      </c>
      <c r="W8" s="140">
        <v>1113</v>
      </c>
      <c r="X8" s="140">
        <v>1444</v>
      </c>
      <c r="Y8" s="141">
        <v>1994</v>
      </c>
      <c r="Z8" s="145">
        <v>550</v>
      </c>
      <c r="AA8" s="140">
        <v>893</v>
      </c>
      <c r="AB8" s="140">
        <v>1202</v>
      </c>
      <c r="AC8" s="140">
        <v>1561</v>
      </c>
      <c r="AD8" s="141">
        <v>2153</v>
      </c>
      <c r="AE8" s="145">
        <v>592</v>
      </c>
      <c r="AF8" s="140">
        <v>961</v>
      </c>
      <c r="AG8" s="140">
        <v>1288</v>
      </c>
      <c r="AH8" s="140">
        <v>1676</v>
      </c>
      <c r="AI8" s="141">
        <v>2309</v>
      </c>
      <c r="AJ8" s="145">
        <v>674</v>
      </c>
      <c r="AK8" s="140">
        <v>1094</v>
      </c>
      <c r="AL8" s="140">
        <v>1455</v>
      </c>
      <c r="AM8" s="140">
        <v>1895</v>
      </c>
      <c r="AN8" s="140">
        <v>2608</v>
      </c>
      <c r="AO8" s="140">
        <v>820</v>
      </c>
      <c r="AP8" s="140">
        <v>1347</v>
      </c>
      <c r="AQ8" s="140">
        <v>1765</v>
      </c>
      <c r="AR8" s="140">
        <v>2301</v>
      </c>
      <c r="AS8" s="141">
        <v>3171</v>
      </c>
      <c r="AT8" s="145">
        <v>1797</v>
      </c>
      <c r="AU8" s="140">
        <v>2324</v>
      </c>
      <c r="AV8" s="141">
        <v>3187</v>
      </c>
      <c r="AW8" s="67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x14ac:dyDescent="0.2">
      <c r="A9" s="159" t="s">
        <v>7</v>
      </c>
      <c r="B9" s="142">
        <v>1.3238000000000001</v>
      </c>
      <c r="C9" s="143">
        <v>1.3337000000000001</v>
      </c>
      <c r="D9" s="144">
        <v>1.3432999999999999</v>
      </c>
      <c r="E9" s="146">
        <v>1.3072999999999999</v>
      </c>
      <c r="F9" s="143">
        <v>1.282</v>
      </c>
      <c r="G9" s="143">
        <v>1.2786</v>
      </c>
      <c r="H9" s="143">
        <v>1.3</v>
      </c>
      <c r="I9" s="144">
        <v>1.3159000000000001</v>
      </c>
      <c r="J9" s="146">
        <v>1.3141</v>
      </c>
      <c r="K9" s="143">
        <v>1.2930999999999999</v>
      </c>
      <c r="L9" s="143">
        <v>1.2824</v>
      </c>
      <c r="M9" s="143">
        <v>1.2846</v>
      </c>
      <c r="N9" s="143">
        <v>1.3098000000000001</v>
      </c>
      <c r="O9" s="144">
        <v>1.3245</v>
      </c>
      <c r="P9" s="146">
        <v>1.2861</v>
      </c>
      <c r="Q9" s="143">
        <v>1.2826</v>
      </c>
      <c r="R9" s="143">
        <v>1.2877000000000001</v>
      </c>
      <c r="S9" s="143">
        <v>1.3148</v>
      </c>
      <c r="T9" s="143">
        <v>1.3288</v>
      </c>
      <c r="U9" s="143">
        <v>1.2789999999999999</v>
      </c>
      <c r="V9" s="143">
        <v>1.2827</v>
      </c>
      <c r="W9" s="143">
        <v>1.2907</v>
      </c>
      <c r="X9" s="143">
        <v>1.3197000000000001</v>
      </c>
      <c r="Y9" s="144">
        <v>1.3331</v>
      </c>
      <c r="Z9" s="146">
        <v>1.2719</v>
      </c>
      <c r="AA9" s="143">
        <v>1.2828999999999999</v>
      </c>
      <c r="AB9" s="143">
        <v>1.2937000000000001</v>
      </c>
      <c r="AC9" s="143">
        <v>1.3246</v>
      </c>
      <c r="AD9" s="144">
        <v>1.3373999999999999</v>
      </c>
      <c r="AE9" s="146">
        <v>1.2647999999999999</v>
      </c>
      <c r="AF9" s="143">
        <v>1.2830999999999999</v>
      </c>
      <c r="AG9" s="143">
        <v>1.2967</v>
      </c>
      <c r="AH9" s="143">
        <v>1.3294999999999999</v>
      </c>
      <c r="AI9" s="144">
        <v>1.3416999999999999</v>
      </c>
      <c r="AJ9" s="146">
        <v>1.2687999999999999</v>
      </c>
      <c r="AK9" s="143">
        <v>1.2891999999999999</v>
      </c>
      <c r="AL9" s="143">
        <v>1.3102</v>
      </c>
      <c r="AM9" s="143">
        <v>1.3359000000000001</v>
      </c>
      <c r="AN9" s="143">
        <v>1.3482000000000001</v>
      </c>
      <c r="AO9" s="143">
        <v>1.2768999999999999</v>
      </c>
      <c r="AP9" s="143">
        <v>1.3012999999999999</v>
      </c>
      <c r="AQ9" s="143">
        <v>1.3371</v>
      </c>
      <c r="AR9" s="143">
        <v>1.3488</v>
      </c>
      <c r="AS9" s="144">
        <v>1.3612</v>
      </c>
      <c r="AT9" s="146">
        <v>1.3097000000000001</v>
      </c>
      <c r="AU9" s="143">
        <v>1.3142</v>
      </c>
      <c r="AV9" s="144">
        <v>1.3261000000000001</v>
      </c>
      <c r="AW9" s="67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ht="14.25" hidden="1" x14ac:dyDescent="0.25">
      <c r="A10" s="5" t="s">
        <v>8</v>
      </c>
      <c r="B10" s="230">
        <f>(F5-I5)/(LN((F5-M5)/(I5-M5)))</f>
        <v>34.02595056036273</v>
      </c>
      <c r="C10" s="230"/>
      <c r="D10" s="5"/>
      <c r="E10" s="231">
        <f>ROUND((F5-I5)/(LN((F5-M5)/(I5-M5))),3)</f>
        <v>34.026000000000003</v>
      </c>
      <c r="F10" s="23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67"/>
    </row>
    <row r="11" spans="1:61" ht="4.5" hidden="1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7"/>
    </row>
    <row r="12" spans="1:61" x14ac:dyDescent="0.2">
      <c r="A12" s="32" t="s">
        <v>9</v>
      </c>
      <c r="B12" s="64">
        <v>200</v>
      </c>
      <c r="C12" s="64"/>
      <c r="D12" s="64"/>
      <c r="E12" s="232">
        <v>300</v>
      </c>
      <c r="F12" s="233"/>
      <c r="G12" s="233"/>
      <c r="H12" s="233"/>
      <c r="I12" s="233"/>
      <c r="J12" s="234"/>
      <c r="K12" s="232">
        <v>400</v>
      </c>
      <c r="L12" s="233"/>
      <c r="M12" s="233"/>
      <c r="N12" s="233"/>
      <c r="O12" s="234"/>
      <c r="P12" s="232">
        <v>450</v>
      </c>
      <c r="Q12" s="233"/>
      <c r="R12" s="233"/>
      <c r="S12" s="233"/>
      <c r="T12" s="234"/>
      <c r="U12" s="232">
        <v>500</v>
      </c>
      <c r="V12" s="233"/>
      <c r="W12" s="233"/>
      <c r="X12" s="233"/>
      <c r="Y12" s="234"/>
      <c r="Z12" s="232">
        <v>550</v>
      </c>
      <c r="AA12" s="233"/>
      <c r="AB12" s="233"/>
      <c r="AC12" s="233"/>
      <c r="AD12" s="234"/>
      <c r="AE12" s="232">
        <v>600</v>
      </c>
      <c r="AF12" s="233"/>
      <c r="AG12" s="233"/>
      <c r="AH12" s="233"/>
      <c r="AI12" s="234"/>
      <c r="AJ12" s="232">
        <v>700</v>
      </c>
      <c r="AK12" s="233"/>
      <c r="AL12" s="233"/>
      <c r="AM12" s="233"/>
      <c r="AN12" s="234"/>
      <c r="AO12" s="232">
        <v>900</v>
      </c>
      <c r="AP12" s="233"/>
      <c r="AQ12" s="233"/>
      <c r="AR12" s="233"/>
      <c r="AS12" s="234"/>
      <c r="AT12" s="232" t="s">
        <v>10</v>
      </c>
      <c r="AU12" s="233"/>
      <c r="AV12" s="234"/>
      <c r="AW12" s="32" t="s">
        <v>9</v>
      </c>
    </row>
    <row r="13" spans="1:61" x14ac:dyDescent="0.2">
      <c r="A13" s="33" t="s">
        <v>11</v>
      </c>
      <c r="B13" s="43">
        <v>22</v>
      </c>
      <c r="C13" s="44">
        <v>33</v>
      </c>
      <c r="D13" s="45">
        <v>44</v>
      </c>
      <c r="E13" s="43">
        <v>10</v>
      </c>
      <c r="F13" s="44">
        <v>11</v>
      </c>
      <c r="G13" s="44">
        <v>21</v>
      </c>
      <c r="H13" s="44">
        <v>22</v>
      </c>
      <c r="I13" s="44">
        <v>33</v>
      </c>
      <c r="J13" s="69"/>
      <c r="K13" s="43">
        <v>10</v>
      </c>
      <c r="L13" s="44">
        <v>11</v>
      </c>
      <c r="M13" s="44">
        <v>21</v>
      </c>
      <c r="N13" s="44">
        <v>22</v>
      </c>
      <c r="O13" s="45">
        <v>33</v>
      </c>
      <c r="P13" s="43">
        <v>10</v>
      </c>
      <c r="Q13" s="44">
        <v>11</v>
      </c>
      <c r="R13" s="44" t="s">
        <v>12</v>
      </c>
      <c r="S13" s="44">
        <v>22</v>
      </c>
      <c r="T13" s="45">
        <v>33</v>
      </c>
      <c r="U13" s="46">
        <v>10</v>
      </c>
      <c r="V13" s="62">
        <v>11</v>
      </c>
      <c r="W13" s="47">
        <v>21</v>
      </c>
      <c r="X13" s="47">
        <v>22</v>
      </c>
      <c r="Y13" s="48">
        <v>33</v>
      </c>
      <c r="Z13" s="46">
        <v>10</v>
      </c>
      <c r="AA13" s="62">
        <v>11</v>
      </c>
      <c r="AB13" s="47">
        <v>21</v>
      </c>
      <c r="AC13" s="47">
        <v>22</v>
      </c>
      <c r="AD13" s="48">
        <v>33</v>
      </c>
      <c r="AE13" s="46">
        <v>10</v>
      </c>
      <c r="AF13" s="62">
        <v>11</v>
      </c>
      <c r="AG13" s="47">
        <v>21</v>
      </c>
      <c r="AH13" s="47">
        <v>22</v>
      </c>
      <c r="AI13" s="48">
        <v>33</v>
      </c>
      <c r="AJ13" s="46">
        <v>10</v>
      </c>
      <c r="AK13" s="62">
        <v>11</v>
      </c>
      <c r="AL13" s="47" t="s">
        <v>12</v>
      </c>
      <c r="AM13" s="47">
        <v>22</v>
      </c>
      <c r="AN13" s="48">
        <v>33</v>
      </c>
      <c r="AO13" s="46">
        <v>10</v>
      </c>
      <c r="AP13" s="62">
        <v>11</v>
      </c>
      <c r="AQ13" s="47">
        <v>21</v>
      </c>
      <c r="AR13" s="47">
        <v>22</v>
      </c>
      <c r="AS13" s="48">
        <v>33</v>
      </c>
      <c r="AT13" s="47">
        <v>21</v>
      </c>
      <c r="AU13" s="47">
        <v>22</v>
      </c>
      <c r="AV13" s="48">
        <v>33</v>
      </c>
      <c r="AW13" s="33" t="s">
        <v>11</v>
      </c>
    </row>
    <row r="14" spans="1:61" x14ac:dyDescent="0.2">
      <c r="A14" s="34" t="s">
        <v>13</v>
      </c>
      <c r="B14" s="8" t="s">
        <v>14</v>
      </c>
      <c r="C14" s="60" t="s">
        <v>14</v>
      </c>
      <c r="D14" s="59" t="s">
        <v>14</v>
      </c>
      <c r="E14" s="8" t="s">
        <v>14</v>
      </c>
      <c r="F14" s="9" t="s">
        <v>14</v>
      </c>
      <c r="G14" s="9" t="s">
        <v>14</v>
      </c>
      <c r="H14" s="9" t="s">
        <v>14</v>
      </c>
      <c r="I14" s="60" t="s">
        <v>14</v>
      </c>
      <c r="J14" s="70"/>
      <c r="K14" s="8" t="s">
        <v>14</v>
      </c>
      <c r="L14" s="9" t="s">
        <v>14</v>
      </c>
      <c r="M14" s="9" t="s">
        <v>14</v>
      </c>
      <c r="N14" s="9" t="s">
        <v>14</v>
      </c>
      <c r="O14" s="59" t="s">
        <v>14</v>
      </c>
      <c r="P14" s="8" t="s">
        <v>14</v>
      </c>
      <c r="Q14" s="9" t="s">
        <v>14</v>
      </c>
      <c r="R14" s="9" t="s">
        <v>14</v>
      </c>
      <c r="S14" s="9" t="s">
        <v>14</v>
      </c>
      <c r="T14" s="59" t="s">
        <v>14</v>
      </c>
      <c r="U14" s="8" t="s">
        <v>14</v>
      </c>
      <c r="V14" s="9" t="s">
        <v>14</v>
      </c>
      <c r="W14" s="9" t="s">
        <v>14</v>
      </c>
      <c r="X14" s="9" t="s">
        <v>14</v>
      </c>
      <c r="Y14" s="59" t="s">
        <v>14</v>
      </c>
      <c r="Z14" s="8" t="s">
        <v>14</v>
      </c>
      <c r="AA14" s="9" t="s">
        <v>14</v>
      </c>
      <c r="AB14" s="9" t="s">
        <v>14</v>
      </c>
      <c r="AC14" s="9" t="s">
        <v>14</v>
      </c>
      <c r="AD14" s="59" t="s">
        <v>14</v>
      </c>
      <c r="AE14" s="8" t="s">
        <v>14</v>
      </c>
      <c r="AF14" s="9" t="s">
        <v>14</v>
      </c>
      <c r="AG14" s="9" t="s">
        <v>14</v>
      </c>
      <c r="AH14" s="9" t="s">
        <v>14</v>
      </c>
      <c r="AI14" s="59" t="s">
        <v>14</v>
      </c>
      <c r="AJ14" s="8" t="s">
        <v>14</v>
      </c>
      <c r="AK14" s="9" t="s">
        <v>14</v>
      </c>
      <c r="AL14" s="9" t="s">
        <v>14</v>
      </c>
      <c r="AM14" s="9" t="s">
        <v>14</v>
      </c>
      <c r="AN14" s="59" t="s">
        <v>14</v>
      </c>
      <c r="AO14" s="8" t="s">
        <v>14</v>
      </c>
      <c r="AP14" s="9" t="s">
        <v>14</v>
      </c>
      <c r="AQ14" s="9" t="s">
        <v>14</v>
      </c>
      <c r="AR14" s="9" t="s">
        <v>14</v>
      </c>
      <c r="AS14" s="59" t="s">
        <v>14</v>
      </c>
      <c r="AT14" s="8" t="s">
        <v>14</v>
      </c>
      <c r="AU14" s="9" t="s">
        <v>14</v>
      </c>
      <c r="AV14" s="59" t="s">
        <v>14</v>
      </c>
      <c r="AW14" s="34" t="s">
        <v>13</v>
      </c>
    </row>
    <row r="15" spans="1:61" ht="15" customHeight="1" x14ac:dyDescent="0.2">
      <c r="A15" s="35">
        <v>400</v>
      </c>
      <c r="B15" s="98" t="s">
        <v>15</v>
      </c>
      <c r="C15" s="99" t="s">
        <v>15</v>
      </c>
      <c r="D15" s="100" t="s">
        <v>15</v>
      </c>
      <c r="E15" s="12">
        <f t="shared" ref="E15:T28" si="0">ROUND((E$8*($E$10/49.833)^E$9)*$A15/1000,0)</f>
        <v>76</v>
      </c>
      <c r="F15" s="13">
        <f t="shared" si="0"/>
        <v>130</v>
      </c>
      <c r="G15" s="13">
        <f t="shared" si="0"/>
        <v>180</v>
      </c>
      <c r="H15" s="13">
        <f t="shared" si="0"/>
        <v>228</v>
      </c>
      <c r="I15" s="13">
        <f t="shared" si="0"/>
        <v>318</v>
      </c>
      <c r="J15" s="57"/>
      <c r="K15" s="12">
        <f t="shared" si="0"/>
        <v>101</v>
      </c>
      <c r="L15" s="13">
        <f t="shared" si="0"/>
        <v>167</v>
      </c>
      <c r="M15" s="13">
        <f t="shared" si="0"/>
        <v>228</v>
      </c>
      <c r="N15" s="13">
        <f t="shared" si="0"/>
        <v>291</v>
      </c>
      <c r="O15" s="14">
        <f t="shared" si="0"/>
        <v>402</v>
      </c>
      <c r="P15" s="12">
        <f t="shared" si="0"/>
        <v>112</v>
      </c>
      <c r="Q15" s="13">
        <f t="shared" si="0"/>
        <v>184</v>
      </c>
      <c r="R15" s="13">
        <f t="shared" si="0"/>
        <v>250</v>
      </c>
      <c r="S15" s="13">
        <f t="shared" si="0"/>
        <v>320</v>
      </c>
      <c r="T15" s="14">
        <f t="shared" si="0"/>
        <v>441</v>
      </c>
      <c r="U15" s="12">
        <f t="shared" ref="U15:AJ28" si="1">ROUND((U$8*($E$10/49.833)^U$9)*$A15/1000,0)</f>
        <v>124</v>
      </c>
      <c r="V15" s="13">
        <f t="shared" si="1"/>
        <v>202</v>
      </c>
      <c r="W15" s="13">
        <f t="shared" si="1"/>
        <v>272</v>
      </c>
      <c r="X15" s="13">
        <f t="shared" si="1"/>
        <v>349</v>
      </c>
      <c r="Y15" s="14">
        <f t="shared" si="1"/>
        <v>480</v>
      </c>
      <c r="Z15" s="12">
        <f t="shared" si="1"/>
        <v>135</v>
      </c>
      <c r="AA15" s="13">
        <f t="shared" si="1"/>
        <v>219</v>
      </c>
      <c r="AB15" s="13">
        <f t="shared" si="1"/>
        <v>293</v>
      </c>
      <c r="AC15" s="13">
        <f t="shared" si="1"/>
        <v>377</v>
      </c>
      <c r="AD15" s="14">
        <f t="shared" si="1"/>
        <v>517</v>
      </c>
      <c r="AE15" s="12">
        <f t="shared" si="1"/>
        <v>146</v>
      </c>
      <c r="AF15" s="13">
        <f t="shared" si="1"/>
        <v>236</v>
      </c>
      <c r="AG15" s="13">
        <f t="shared" si="1"/>
        <v>314</v>
      </c>
      <c r="AH15" s="13">
        <f t="shared" si="1"/>
        <v>404</v>
      </c>
      <c r="AI15" s="14">
        <f t="shared" si="1"/>
        <v>554</v>
      </c>
      <c r="AJ15" s="12">
        <f t="shared" si="1"/>
        <v>166</v>
      </c>
      <c r="AK15" s="13">
        <f t="shared" ref="AJ15:AV28" si="2">ROUND((AK$8*($E$10/49.833)^AK$9)*$A15/1000,0)</f>
        <v>268</v>
      </c>
      <c r="AL15" s="13">
        <f t="shared" si="2"/>
        <v>353</v>
      </c>
      <c r="AM15" s="13">
        <f t="shared" si="2"/>
        <v>455</v>
      </c>
      <c r="AN15" s="14">
        <f t="shared" si="2"/>
        <v>624</v>
      </c>
      <c r="AO15" s="12">
        <f t="shared" si="2"/>
        <v>202</v>
      </c>
      <c r="AP15" s="13">
        <f t="shared" si="2"/>
        <v>328</v>
      </c>
      <c r="AQ15" s="13">
        <f t="shared" si="2"/>
        <v>424</v>
      </c>
      <c r="AR15" s="13">
        <f t="shared" si="2"/>
        <v>550</v>
      </c>
      <c r="AS15" s="14">
        <f t="shared" si="2"/>
        <v>755</v>
      </c>
      <c r="AT15" s="12">
        <f t="shared" si="2"/>
        <v>436</v>
      </c>
      <c r="AU15" s="13">
        <f t="shared" si="2"/>
        <v>563</v>
      </c>
      <c r="AV15" s="14">
        <f t="shared" si="2"/>
        <v>769</v>
      </c>
      <c r="AW15" s="35">
        <v>400</v>
      </c>
    </row>
    <row r="16" spans="1:61" ht="15" customHeight="1" x14ac:dyDescent="0.2">
      <c r="A16" s="36">
        <v>500</v>
      </c>
      <c r="B16" s="101" t="s">
        <v>15</v>
      </c>
      <c r="C16" s="102" t="s">
        <v>15</v>
      </c>
      <c r="D16" s="103" t="s">
        <v>15</v>
      </c>
      <c r="E16" s="16">
        <f t="shared" si="0"/>
        <v>95</v>
      </c>
      <c r="F16" s="17">
        <f t="shared" si="0"/>
        <v>162</v>
      </c>
      <c r="G16" s="17">
        <f t="shared" si="0"/>
        <v>225</v>
      </c>
      <c r="H16" s="17">
        <f t="shared" si="0"/>
        <v>285</v>
      </c>
      <c r="I16" s="17">
        <f t="shared" si="0"/>
        <v>398</v>
      </c>
      <c r="J16" s="56"/>
      <c r="K16" s="16">
        <f t="shared" si="0"/>
        <v>126</v>
      </c>
      <c r="L16" s="17">
        <f t="shared" si="0"/>
        <v>208</v>
      </c>
      <c r="M16" s="17">
        <f t="shared" si="0"/>
        <v>285</v>
      </c>
      <c r="N16" s="17">
        <f t="shared" si="0"/>
        <v>363</v>
      </c>
      <c r="O16" s="18">
        <f t="shared" si="0"/>
        <v>502</v>
      </c>
      <c r="P16" s="16">
        <f t="shared" si="0"/>
        <v>140</v>
      </c>
      <c r="Q16" s="17">
        <f t="shared" si="0"/>
        <v>230</v>
      </c>
      <c r="R16" s="17">
        <f t="shared" si="0"/>
        <v>313</v>
      </c>
      <c r="S16" s="17">
        <f t="shared" si="0"/>
        <v>401</v>
      </c>
      <c r="T16" s="18">
        <f t="shared" si="0"/>
        <v>551</v>
      </c>
      <c r="U16" s="16">
        <f t="shared" si="1"/>
        <v>155</v>
      </c>
      <c r="V16" s="17">
        <f t="shared" si="1"/>
        <v>252</v>
      </c>
      <c r="W16" s="17">
        <f t="shared" si="1"/>
        <v>340</v>
      </c>
      <c r="X16" s="17">
        <f t="shared" si="1"/>
        <v>436</v>
      </c>
      <c r="Y16" s="18">
        <f t="shared" si="1"/>
        <v>600</v>
      </c>
      <c r="Z16" s="16">
        <f t="shared" si="1"/>
        <v>169</v>
      </c>
      <c r="AA16" s="17">
        <f t="shared" si="1"/>
        <v>274</v>
      </c>
      <c r="AB16" s="17">
        <f t="shared" si="1"/>
        <v>367</v>
      </c>
      <c r="AC16" s="17">
        <f t="shared" si="1"/>
        <v>471</v>
      </c>
      <c r="AD16" s="18">
        <f t="shared" si="1"/>
        <v>646</v>
      </c>
      <c r="AE16" s="16">
        <f t="shared" si="1"/>
        <v>183</v>
      </c>
      <c r="AF16" s="17">
        <f t="shared" si="1"/>
        <v>294</v>
      </c>
      <c r="AG16" s="17">
        <f t="shared" si="1"/>
        <v>393</v>
      </c>
      <c r="AH16" s="17">
        <f t="shared" si="1"/>
        <v>505</v>
      </c>
      <c r="AI16" s="18">
        <f t="shared" si="1"/>
        <v>692</v>
      </c>
      <c r="AJ16" s="16">
        <f t="shared" si="2"/>
        <v>208</v>
      </c>
      <c r="AK16" s="17">
        <f t="shared" si="2"/>
        <v>334</v>
      </c>
      <c r="AL16" s="17">
        <f t="shared" si="2"/>
        <v>441</v>
      </c>
      <c r="AM16" s="17">
        <f t="shared" si="2"/>
        <v>569</v>
      </c>
      <c r="AN16" s="18">
        <f t="shared" si="2"/>
        <v>780</v>
      </c>
      <c r="AO16" s="16">
        <f t="shared" si="2"/>
        <v>252</v>
      </c>
      <c r="AP16" s="17">
        <f t="shared" si="2"/>
        <v>410</v>
      </c>
      <c r="AQ16" s="17">
        <f t="shared" si="2"/>
        <v>530</v>
      </c>
      <c r="AR16" s="17">
        <f t="shared" si="2"/>
        <v>688</v>
      </c>
      <c r="AS16" s="18">
        <f t="shared" si="2"/>
        <v>943</v>
      </c>
      <c r="AT16" s="16">
        <f t="shared" si="2"/>
        <v>545</v>
      </c>
      <c r="AU16" s="17">
        <f t="shared" si="2"/>
        <v>704</v>
      </c>
      <c r="AV16" s="18">
        <f t="shared" si="2"/>
        <v>961</v>
      </c>
      <c r="AW16" s="36">
        <v>500</v>
      </c>
    </row>
    <row r="17" spans="1:59" ht="15" customHeight="1" x14ac:dyDescent="0.2">
      <c r="A17" s="36">
        <v>600</v>
      </c>
      <c r="B17" s="16">
        <f t="shared" ref="B17:Q29" si="3">ROUND((B$8*($E$10/49.833)^B$9)*$A17/1000,0)</f>
        <v>262</v>
      </c>
      <c r="C17" s="17">
        <f>ROUND((C$8*($E$10/49.833)^C$9)*$A17/1000,0)</f>
        <v>378</v>
      </c>
      <c r="D17" s="17">
        <f t="shared" si="3"/>
        <v>481</v>
      </c>
      <c r="E17" s="16">
        <f t="shared" si="0"/>
        <v>114</v>
      </c>
      <c r="F17" s="17">
        <f t="shared" si="0"/>
        <v>195</v>
      </c>
      <c r="G17" s="17">
        <f t="shared" si="0"/>
        <v>270</v>
      </c>
      <c r="H17" s="17">
        <f t="shared" si="0"/>
        <v>342</v>
      </c>
      <c r="I17" s="17">
        <f t="shared" si="0"/>
        <v>477</v>
      </c>
      <c r="J17" s="71"/>
      <c r="K17" s="16">
        <f t="shared" si="0"/>
        <v>151</v>
      </c>
      <c r="L17" s="17">
        <f t="shared" si="0"/>
        <v>250</v>
      </c>
      <c r="M17" s="17">
        <f t="shared" si="0"/>
        <v>341</v>
      </c>
      <c r="N17" s="17">
        <f t="shared" si="0"/>
        <v>436</v>
      </c>
      <c r="O17" s="18">
        <f t="shared" si="0"/>
        <v>602</v>
      </c>
      <c r="P17" s="16">
        <f t="shared" si="0"/>
        <v>169</v>
      </c>
      <c r="Q17" s="17">
        <f t="shared" si="0"/>
        <v>277</v>
      </c>
      <c r="R17" s="17">
        <f t="shared" si="0"/>
        <v>375</v>
      </c>
      <c r="S17" s="17">
        <f t="shared" si="0"/>
        <v>481</v>
      </c>
      <c r="T17" s="18">
        <f t="shared" si="0"/>
        <v>662</v>
      </c>
      <c r="U17" s="16">
        <f t="shared" si="1"/>
        <v>186</v>
      </c>
      <c r="V17" s="17">
        <f t="shared" si="1"/>
        <v>303</v>
      </c>
      <c r="W17" s="17">
        <f t="shared" si="1"/>
        <v>408</v>
      </c>
      <c r="X17" s="17">
        <f t="shared" si="1"/>
        <v>524</v>
      </c>
      <c r="Y17" s="18">
        <f t="shared" si="1"/>
        <v>719</v>
      </c>
      <c r="Z17" s="16">
        <f t="shared" si="1"/>
        <v>203</v>
      </c>
      <c r="AA17" s="17">
        <f t="shared" si="1"/>
        <v>328</v>
      </c>
      <c r="AB17" s="17">
        <f t="shared" si="1"/>
        <v>440</v>
      </c>
      <c r="AC17" s="17">
        <f t="shared" si="1"/>
        <v>565</v>
      </c>
      <c r="AD17" s="18">
        <f t="shared" si="1"/>
        <v>775</v>
      </c>
      <c r="AE17" s="16">
        <f t="shared" si="1"/>
        <v>219</v>
      </c>
      <c r="AF17" s="17">
        <f t="shared" si="1"/>
        <v>353</v>
      </c>
      <c r="AG17" s="17">
        <f t="shared" si="1"/>
        <v>471</v>
      </c>
      <c r="AH17" s="17">
        <f t="shared" si="1"/>
        <v>606</v>
      </c>
      <c r="AI17" s="18">
        <f t="shared" si="1"/>
        <v>830</v>
      </c>
      <c r="AJ17" s="16">
        <f t="shared" si="2"/>
        <v>249</v>
      </c>
      <c r="AK17" s="17">
        <f t="shared" si="2"/>
        <v>401</v>
      </c>
      <c r="AL17" s="17">
        <f t="shared" si="2"/>
        <v>530</v>
      </c>
      <c r="AM17" s="17">
        <f t="shared" si="2"/>
        <v>683</v>
      </c>
      <c r="AN17" s="18">
        <f t="shared" si="2"/>
        <v>936</v>
      </c>
      <c r="AO17" s="16">
        <f t="shared" si="2"/>
        <v>302</v>
      </c>
      <c r="AP17" s="17">
        <f t="shared" si="2"/>
        <v>492</v>
      </c>
      <c r="AQ17" s="17">
        <f t="shared" si="2"/>
        <v>636</v>
      </c>
      <c r="AR17" s="17">
        <f t="shared" si="2"/>
        <v>825</v>
      </c>
      <c r="AS17" s="18">
        <f t="shared" si="2"/>
        <v>1132</v>
      </c>
      <c r="AT17" s="16">
        <f t="shared" si="2"/>
        <v>654</v>
      </c>
      <c r="AU17" s="17">
        <f t="shared" si="2"/>
        <v>845</v>
      </c>
      <c r="AV17" s="18">
        <f t="shared" si="2"/>
        <v>1153</v>
      </c>
      <c r="AW17" s="36">
        <v>600</v>
      </c>
    </row>
    <row r="18" spans="1:59" ht="15" customHeight="1" x14ac:dyDescent="0.2">
      <c r="A18" s="36">
        <v>700</v>
      </c>
      <c r="B18" s="16">
        <f t="shared" si="3"/>
        <v>306</v>
      </c>
      <c r="C18" s="17">
        <f t="shared" si="3"/>
        <v>441</v>
      </c>
      <c r="D18" s="17">
        <f t="shared" si="3"/>
        <v>561</v>
      </c>
      <c r="E18" s="16">
        <f t="shared" si="0"/>
        <v>133</v>
      </c>
      <c r="F18" s="17">
        <f t="shared" si="0"/>
        <v>227</v>
      </c>
      <c r="G18" s="17">
        <f t="shared" si="0"/>
        <v>315</v>
      </c>
      <c r="H18" s="17">
        <f t="shared" si="0"/>
        <v>399</v>
      </c>
      <c r="I18" s="17">
        <f t="shared" si="0"/>
        <v>557</v>
      </c>
      <c r="J18" s="71"/>
      <c r="K18" s="16">
        <f t="shared" si="0"/>
        <v>176</v>
      </c>
      <c r="L18" s="17">
        <f t="shared" si="0"/>
        <v>292</v>
      </c>
      <c r="M18" s="17">
        <f t="shared" si="0"/>
        <v>398</v>
      </c>
      <c r="N18" s="17">
        <f t="shared" si="0"/>
        <v>509</v>
      </c>
      <c r="O18" s="18">
        <f t="shared" si="0"/>
        <v>703</v>
      </c>
      <c r="P18" s="16">
        <f t="shared" si="0"/>
        <v>197</v>
      </c>
      <c r="Q18" s="17">
        <f t="shared" si="0"/>
        <v>323</v>
      </c>
      <c r="R18" s="17">
        <f t="shared" si="0"/>
        <v>438</v>
      </c>
      <c r="S18" s="17">
        <f t="shared" si="0"/>
        <v>561</v>
      </c>
      <c r="T18" s="18">
        <f t="shared" si="0"/>
        <v>772</v>
      </c>
      <c r="U18" s="16">
        <f t="shared" si="1"/>
        <v>217</v>
      </c>
      <c r="V18" s="17">
        <f t="shared" si="1"/>
        <v>353</v>
      </c>
      <c r="W18" s="17">
        <f t="shared" si="1"/>
        <v>476</v>
      </c>
      <c r="X18" s="17">
        <f t="shared" si="1"/>
        <v>611</v>
      </c>
      <c r="Y18" s="18">
        <f t="shared" si="1"/>
        <v>839</v>
      </c>
      <c r="Z18" s="16">
        <f t="shared" si="1"/>
        <v>237</v>
      </c>
      <c r="AA18" s="17">
        <f t="shared" si="1"/>
        <v>383</v>
      </c>
      <c r="AB18" s="17">
        <f t="shared" si="1"/>
        <v>514</v>
      </c>
      <c r="AC18" s="17">
        <f t="shared" si="1"/>
        <v>659</v>
      </c>
      <c r="AD18" s="18">
        <f t="shared" si="1"/>
        <v>905</v>
      </c>
      <c r="AE18" s="16">
        <f t="shared" si="1"/>
        <v>256</v>
      </c>
      <c r="AF18" s="17">
        <f t="shared" si="1"/>
        <v>412</v>
      </c>
      <c r="AG18" s="17">
        <f t="shared" si="1"/>
        <v>550</v>
      </c>
      <c r="AH18" s="17">
        <f t="shared" si="1"/>
        <v>706</v>
      </c>
      <c r="AI18" s="18">
        <f t="shared" si="1"/>
        <v>969</v>
      </c>
      <c r="AJ18" s="16">
        <f t="shared" si="2"/>
        <v>291</v>
      </c>
      <c r="AK18" s="17">
        <f t="shared" si="2"/>
        <v>468</v>
      </c>
      <c r="AL18" s="17">
        <f t="shared" si="2"/>
        <v>618</v>
      </c>
      <c r="AM18" s="17">
        <f t="shared" si="2"/>
        <v>797</v>
      </c>
      <c r="AN18" s="18">
        <f t="shared" si="2"/>
        <v>1091</v>
      </c>
      <c r="AO18" s="16">
        <f t="shared" si="2"/>
        <v>353</v>
      </c>
      <c r="AP18" s="17">
        <f t="shared" si="2"/>
        <v>574</v>
      </c>
      <c r="AQ18" s="17">
        <f t="shared" si="2"/>
        <v>742</v>
      </c>
      <c r="AR18" s="17">
        <f t="shared" si="2"/>
        <v>963</v>
      </c>
      <c r="AS18" s="18">
        <f t="shared" si="2"/>
        <v>1320</v>
      </c>
      <c r="AT18" s="16">
        <f t="shared" si="2"/>
        <v>763</v>
      </c>
      <c r="AU18" s="17">
        <f t="shared" si="2"/>
        <v>985</v>
      </c>
      <c r="AV18" s="18">
        <f t="shared" si="2"/>
        <v>1345</v>
      </c>
      <c r="AW18" s="36">
        <v>700</v>
      </c>
    </row>
    <row r="19" spans="1:59" ht="15" customHeight="1" x14ac:dyDescent="0.2">
      <c r="A19" s="36">
        <v>800</v>
      </c>
      <c r="B19" s="16">
        <f t="shared" si="3"/>
        <v>350</v>
      </c>
      <c r="C19" s="17">
        <f t="shared" si="3"/>
        <v>504</v>
      </c>
      <c r="D19" s="17">
        <f t="shared" si="3"/>
        <v>642</v>
      </c>
      <c r="E19" s="16">
        <f t="shared" si="0"/>
        <v>152</v>
      </c>
      <c r="F19" s="17">
        <f t="shared" si="0"/>
        <v>259</v>
      </c>
      <c r="G19" s="17">
        <f t="shared" si="0"/>
        <v>360</v>
      </c>
      <c r="H19" s="17">
        <f t="shared" si="0"/>
        <v>456</v>
      </c>
      <c r="I19" s="17">
        <f t="shared" si="0"/>
        <v>636</v>
      </c>
      <c r="J19" s="71"/>
      <c r="K19" s="16">
        <f t="shared" si="0"/>
        <v>201</v>
      </c>
      <c r="L19" s="17">
        <f t="shared" si="0"/>
        <v>334</v>
      </c>
      <c r="M19" s="17">
        <f t="shared" si="0"/>
        <v>455</v>
      </c>
      <c r="N19" s="17">
        <f t="shared" si="0"/>
        <v>581</v>
      </c>
      <c r="O19" s="18">
        <f t="shared" si="0"/>
        <v>803</v>
      </c>
      <c r="P19" s="16">
        <f t="shared" si="0"/>
        <v>225</v>
      </c>
      <c r="Q19" s="17">
        <f t="shared" si="0"/>
        <v>369</v>
      </c>
      <c r="R19" s="17">
        <f t="shared" si="0"/>
        <v>500</v>
      </c>
      <c r="S19" s="17">
        <f t="shared" si="0"/>
        <v>641</v>
      </c>
      <c r="T19" s="18">
        <f t="shared" si="0"/>
        <v>882</v>
      </c>
      <c r="U19" s="16">
        <f t="shared" si="1"/>
        <v>248</v>
      </c>
      <c r="V19" s="17">
        <f t="shared" si="1"/>
        <v>404</v>
      </c>
      <c r="W19" s="17">
        <f t="shared" si="1"/>
        <v>544</v>
      </c>
      <c r="X19" s="17">
        <f t="shared" si="1"/>
        <v>698</v>
      </c>
      <c r="Y19" s="18">
        <f t="shared" si="1"/>
        <v>959</v>
      </c>
      <c r="Z19" s="16">
        <f t="shared" si="1"/>
        <v>271</v>
      </c>
      <c r="AA19" s="17">
        <f t="shared" si="1"/>
        <v>438</v>
      </c>
      <c r="AB19" s="17">
        <f t="shared" si="1"/>
        <v>587</v>
      </c>
      <c r="AC19" s="17">
        <f t="shared" si="1"/>
        <v>753</v>
      </c>
      <c r="AD19" s="18">
        <f t="shared" si="1"/>
        <v>1034</v>
      </c>
      <c r="AE19" s="16">
        <f t="shared" si="1"/>
        <v>292</v>
      </c>
      <c r="AF19" s="17">
        <f t="shared" si="1"/>
        <v>471</v>
      </c>
      <c r="AG19" s="17">
        <f t="shared" si="1"/>
        <v>628</v>
      </c>
      <c r="AH19" s="17">
        <f t="shared" si="1"/>
        <v>807</v>
      </c>
      <c r="AI19" s="18">
        <f t="shared" si="1"/>
        <v>1107</v>
      </c>
      <c r="AJ19" s="16">
        <f t="shared" si="2"/>
        <v>332</v>
      </c>
      <c r="AK19" s="17">
        <f t="shared" si="2"/>
        <v>535</v>
      </c>
      <c r="AL19" s="17">
        <f t="shared" si="2"/>
        <v>706</v>
      </c>
      <c r="AM19" s="17">
        <f t="shared" si="2"/>
        <v>911</v>
      </c>
      <c r="AN19" s="18">
        <f t="shared" si="2"/>
        <v>1247</v>
      </c>
      <c r="AO19" s="16">
        <f t="shared" si="2"/>
        <v>403</v>
      </c>
      <c r="AP19" s="17">
        <f t="shared" si="2"/>
        <v>656</v>
      </c>
      <c r="AQ19" s="17">
        <f t="shared" si="2"/>
        <v>848</v>
      </c>
      <c r="AR19" s="17">
        <f t="shared" si="2"/>
        <v>1100</v>
      </c>
      <c r="AS19" s="18">
        <f t="shared" si="2"/>
        <v>1509</v>
      </c>
      <c r="AT19" s="16">
        <f t="shared" si="2"/>
        <v>872</v>
      </c>
      <c r="AU19" s="17">
        <f t="shared" si="2"/>
        <v>1126</v>
      </c>
      <c r="AV19" s="18">
        <f t="shared" si="2"/>
        <v>1537</v>
      </c>
      <c r="AW19" s="36">
        <v>800</v>
      </c>
    </row>
    <row r="20" spans="1:59" ht="15" customHeight="1" x14ac:dyDescent="0.2">
      <c r="A20" s="36">
        <v>900</v>
      </c>
      <c r="B20" s="16">
        <f t="shared" si="3"/>
        <v>393</v>
      </c>
      <c r="C20" s="17">
        <f t="shared" si="3"/>
        <v>566</v>
      </c>
      <c r="D20" s="17">
        <f t="shared" si="3"/>
        <v>722</v>
      </c>
      <c r="E20" s="16">
        <f t="shared" si="0"/>
        <v>171</v>
      </c>
      <c r="F20" s="17">
        <f t="shared" si="0"/>
        <v>292</v>
      </c>
      <c r="G20" s="17">
        <f t="shared" si="0"/>
        <v>404</v>
      </c>
      <c r="H20" s="17">
        <f t="shared" si="0"/>
        <v>514</v>
      </c>
      <c r="I20" s="17">
        <f t="shared" si="0"/>
        <v>716</v>
      </c>
      <c r="J20" s="71"/>
      <c r="K20" s="16">
        <f t="shared" si="0"/>
        <v>226</v>
      </c>
      <c r="L20" s="17">
        <f t="shared" si="0"/>
        <v>375</v>
      </c>
      <c r="M20" s="17">
        <f t="shared" si="0"/>
        <v>512</v>
      </c>
      <c r="N20" s="17">
        <f t="shared" si="0"/>
        <v>654</v>
      </c>
      <c r="O20" s="18">
        <f t="shared" si="0"/>
        <v>903</v>
      </c>
      <c r="P20" s="16">
        <f t="shared" si="0"/>
        <v>253</v>
      </c>
      <c r="Q20" s="17">
        <f t="shared" si="0"/>
        <v>415</v>
      </c>
      <c r="R20" s="17">
        <f t="shared" si="0"/>
        <v>563</v>
      </c>
      <c r="S20" s="17">
        <f t="shared" si="0"/>
        <v>721</v>
      </c>
      <c r="T20" s="18">
        <f t="shared" si="0"/>
        <v>993</v>
      </c>
      <c r="U20" s="16">
        <f t="shared" si="1"/>
        <v>279</v>
      </c>
      <c r="V20" s="17">
        <f t="shared" si="1"/>
        <v>454</v>
      </c>
      <c r="W20" s="17">
        <f t="shared" si="1"/>
        <v>612</v>
      </c>
      <c r="X20" s="17">
        <f t="shared" si="1"/>
        <v>785</v>
      </c>
      <c r="Y20" s="18">
        <f t="shared" si="1"/>
        <v>1079</v>
      </c>
      <c r="Z20" s="16">
        <f t="shared" si="1"/>
        <v>305</v>
      </c>
      <c r="AA20" s="17">
        <f t="shared" si="1"/>
        <v>493</v>
      </c>
      <c r="AB20" s="17">
        <f t="shared" si="1"/>
        <v>660</v>
      </c>
      <c r="AC20" s="17">
        <f t="shared" si="1"/>
        <v>848</v>
      </c>
      <c r="AD20" s="18">
        <f t="shared" si="1"/>
        <v>1163</v>
      </c>
      <c r="AE20" s="16">
        <f t="shared" si="1"/>
        <v>329</v>
      </c>
      <c r="AF20" s="17">
        <f t="shared" si="1"/>
        <v>530</v>
      </c>
      <c r="AG20" s="17">
        <f t="shared" si="1"/>
        <v>707</v>
      </c>
      <c r="AH20" s="17">
        <f t="shared" si="1"/>
        <v>908</v>
      </c>
      <c r="AI20" s="18">
        <f t="shared" si="1"/>
        <v>1245</v>
      </c>
      <c r="AJ20" s="16">
        <f t="shared" si="2"/>
        <v>374</v>
      </c>
      <c r="AK20" s="17">
        <f t="shared" si="2"/>
        <v>602</v>
      </c>
      <c r="AL20" s="17">
        <f t="shared" si="2"/>
        <v>794</v>
      </c>
      <c r="AM20" s="17">
        <f t="shared" si="2"/>
        <v>1024</v>
      </c>
      <c r="AN20" s="18">
        <f t="shared" si="2"/>
        <v>1403</v>
      </c>
      <c r="AO20" s="16">
        <f t="shared" si="2"/>
        <v>453</v>
      </c>
      <c r="AP20" s="17">
        <f t="shared" si="2"/>
        <v>738</v>
      </c>
      <c r="AQ20" s="17">
        <f t="shared" si="2"/>
        <v>954</v>
      </c>
      <c r="AR20" s="17">
        <f t="shared" si="2"/>
        <v>1238</v>
      </c>
      <c r="AS20" s="18">
        <f t="shared" si="2"/>
        <v>1698</v>
      </c>
      <c r="AT20" s="16">
        <f t="shared" si="2"/>
        <v>981</v>
      </c>
      <c r="AU20" s="17">
        <f t="shared" si="2"/>
        <v>1267</v>
      </c>
      <c r="AV20" s="18">
        <f t="shared" si="2"/>
        <v>1729</v>
      </c>
      <c r="AW20" s="36">
        <v>900</v>
      </c>
    </row>
    <row r="21" spans="1:59" ht="15" customHeight="1" x14ac:dyDescent="0.2">
      <c r="A21" s="36">
        <v>1000</v>
      </c>
      <c r="B21" s="16">
        <f t="shared" si="3"/>
        <v>437</v>
      </c>
      <c r="C21" s="17">
        <f t="shared" si="3"/>
        <v>629</v>
      </c>
      <c r="D21" s="17">
        <f t="shared" si="3"/>
        <v>802</v>
      </c>
      <c r="E21" s="16">
        <f t="shared" si="0"/>
        <v>190</v>
      </c>
      <c r="F21" s="17">
        <f t="shared" si="0"/>
        <v>324</v>
      </c>
      <c r="G21" s="17">
        <f t="shared" si="0"/>
        <v>449</v>
      </c>
      <c r="H21" s="17">
        <f t="shared" si="0"/>
        <v>571</v>
      </c>
      <c r="I21" s="17">
        <f t="shared" si="0"/>
        <v>795</v>
      </c>
      <c r="J21" s="71"/>
      <c r="K21" s="16">
        <f t="shared" si="0"/>
        <v>252</v>
      </c>
      <c r="L21" s="17">
        <f t="shared" si="0"/>
        <v>417</v>
      </c>
      <c r="M21" s="17">
        <f t="shared" si="0"/>
        <v>569</v>
      </c>
      <c r="N21" s="17">
        <f t="shared" si="0"/>
        <v>727</v>
      </c>
      <c r="O21" s="18">
        <f t="shared" si="0"/>
        <v>1004</v>
      </c>
      <c r="P21" s="16">
        <f t="shared" si="0"/>
        <v>281</v>
      </c>
      <c r="Q21" s="17">
        <f t="shared" si="0"/>
        <v>461</v>
      </c>
      <c r="R21" s="17">
        <f t="shared" si="0"/>
        <v>625</v>
      </c>
      <c r="S21" s="17">
        <f t="shared" si="0"/>
        <v>801</v>
      </c>
      <c r="T21" s="18">
        <f t="shared" si="0"/>
        <v>1103</v>
      </c>
      <c r="U21" s="16">
        <f t="shared" si="1"/>
        <v>310</v>
      </c>
      <c r="V21" s="17">
        <f t="shared" si="1"/>
        <v>504</v>
      </c>
      <c r="W21" s="17">
        <f t="shared" si="1"/>
        <v>680</v>
      </c>
      <c r="X21" s="17">
        <f t="shared" si="1"/>
        <v>873</v>
      </c>
      <c r="Y21" s="18">
        <f t="shared" si="1"/>
        <v>1199</v>
      </c>
      <c r="Z21" s="16">
        <f t="shared" si="1"/>
        <v>339</v>
      </c>
      <c r="AA21" s="17">
        <f t="shared" si="1"/>
        <v>547</v>
      </c>
      <c r="AB21" s="17">
        <f t="shared" si="1"/>
        <v>734</v>
      </c>
      <c r="AC21" s="17">
        <f t="shared" si="1"/>
        <v>942</v>
      </c>
      <c r="AD21" s="18">
        <f t="shared" si="1"/>
        <v>1292</v>
      </c>
      <c r="AE21" s="16">
        <f t="shared" si="1"/>
        <v>365</v>
      </c>
      <c r="AF21" s="17">
        <f t="shared" si="1"/>
        <v>589</v>
      </c>
      <c r="AG21" s="17">
        <f t="shared" si="1"/>
        <v>785</v>
      </c>
      <c r="AH21" s="17">
        <f t="shared" si="1"/>
        <v>1009</v>
      </c>
      <c r="AI21" s="18">
        <f t="shared" si="1"/>
        <v>1384</v>
      </c>
      <c r="AJ21" s="16">
        <f t="shared" si="2"/>
        <v>415</v>
      </c>
      <c r="AK21" s="17">
        <f t="shared" si="2"/>
        <v>669</v>
      </c>
      <c r="AL21" s="17">
        <f t="shared" si="2"/>
        <v>883</v>
      </c>
      <c r="AM21" s="17">
        <f t="shared" si="2"/>
        <v>1138</v>
      </c>
      <c r="AN21" s="18">
        <f t="shared" si="2"/>
        <v>1559</v>
      </c>
      <c r="AO21" s="16">
        <f t="shared" si="2"/>
        <v>504</v>
      </c>
      <c r="AP21" s="17">
        <f t="shared" si="2"/>
        <v>820</v>
      </c>
      <c r="AQ21" s="17">
        <f t="shared" si="2"/>
        <v>1060</v>
      </c>
      <c r="AR21" s="17">
        <f t="shared" si="2"/>
        <v>1375</v>
      </c>
      <c r="AS21" s="18">
        <f t="shared" si="2"/>
        <v>1886</v>
      </c>
      <c r="AT21" s="16">
        <f t="shared" si="2"/>
        <v>1090</v>
      </c>
      <c r="AU21" s="17">
        <f t="shared" si="2"/>
        <v>1408</v>
      </c>
      <c r="AV21" s="18">
        <f t="shared" si="2"/>
        <v>1921</v>
      </c>
      <c r="AW21" s="36">
        <v>1000</v>
      </c>
    </row>
    <row r="22" spans="1:59" ht="15" customHeight="1" x14ac:dyDescent="0.2">
      <c r="A22" s="36">
        <v>1100</v>
      </c>
      <c r="B22" s="16">
        <f t="shared" si="3"/>
        <v>481</v>
      </c>
      <c r="C22" s="17">
        <f t="shared" si="3"/>
        <v>692</v>
      </c>
      <c r="D22" s="17">
        <f t="shared" si="3"/>
        <v>882</v>
      </c>
      <c r="E22" s="16">
        <f t="shared" si="0"/>
        <v>209</v>
      </c>
      <c r="F22" s="17">
        <f t="shared" si="0"/>
        <v>357</v>
      </c>
      <c r="G22" s="17">
        <f t="shared" si="0"/>
        <v>494</v>
      </c>
      <c r="H22" s="17">
        <f t="shared" si="0"/>
        <v>628</v>
      </c>
      <c r="I22" s="17">
        <f t="shared" si="0"/>
        <v>875</v>
      </c>
      <c r="J22" s="71"/>
      <c r="K22" s="16">
        <f t="shared" si="0"/>
        <v>277</v>
      </c>
      <c r="L22" s="17">
        <f t="shared" si="0"/>
        <v>459</v>
      </c>
      <c r="M22" s="17">
        <f t="shared" si="0"/>
        <v>626</v>
      </c>
      <c r="N22" s="17">
        <f t="shared" si="0"/>
        <v>799</v>
      </c>
      <c r="O22" s="18">
        <f t="shared" si="0"/>
        <v>1104</v>
      </c>
      <c r="P22" s="16">
        <f t="shared" si="0"/>
        <v>309</v>
      </c>
      <c r="Q22" s="17">
        <f t="shared" si="0"/>
        <v>507</v>
      </c>
      <c r="R22" s="17">
        <f t="shared" si="0"/>
        <v>688</v>
      </c>
      <c r="S22" s="17">
        <f t="shared" si="0"/>
        <v>881</v>
      </c>
      <c r="T22" s="18">
        <f t="shared" si="0"/>
        <v>1213</v>
      </c>
      <c r="U22" s="16">
        <f t="shared" si="1"/>
        <v>341</v>
      </c>
      <c r="V22" s="17">
        <f t="shared" si="1"/>
        <v>555</v>
      </c>
      <c r="W22" s="17">
        <f t="shared" si="1"/>
        <v>748</v>
      </c>
      <c r="X22" s="17">
        <f t="shared" si="1"/>
        <v>960</v>
      </c>
      <c r="Y22" s="18">
        <f t="shared" si="1"/>
        <v>1319</v>
      </c>
      <c r="Z22" s="16">
        <f t="shared" si="1"/>
        <v>372</v>
      </c>
      <c r="AA22" s="17">
        <f t="shared" si="1"/>
        <v>602</v>
      </c>
      <c r="AB22" s="17">
        <f t="shared" si="1"/>
        <v>807</v>
      </c>
      <c r="AC22" s="17">
        <f t="shared" si="1"/>
        <v>1036</v>
      </c>
      <c r="AD22" s="18">
        <f t="shared" si="1"/>
        <v>1422</v>
      </c>
      <c r="AE22" s="16">
        <f t="shared" si="1"/>
        <v>402</v>
      </c>
      <c r="AF22" s="17">
        <f t="shared" si="1"/>
        <v>648</v>
      </c>
      <c r="AG22" s="17">
        <f t="shared" si="1"/>
        <v>864</v>
      </c>
      <c r="AH22" s="17">
        <f t="shared" si="1"/>
        <v>1110</v>
      </c>
      <c r="AI22" s="18">
        <f t="shared" si="1"/>
        <v>1522</v>
      </c>
      <c r="AJ22" s="16">
        <f t="shared" si="2"/>
        <v>457</v>
      </c>
      <c r="AK22" s="17">
        <f t="shared" si="2"/>
        <v>736</v>
      </c>
      <c r="AL22" s="17">
        <f t="shared" si="2"/>
        <v>971</v>
      </c>
      <c r="AM22" s="17">
        <f t="shared" si="2"/>
        <v>1252</v>
      </c>
      <c r="AN22" s="18">
        <f t="shared" si="2"/>
        <v>1715</v>
      </c>
      <c r="AO22" s="16">
        <f t="shared" si="2"/>
        <v>554</v>
      </c>
      <c r="AP22" s="17">
        <f t="shared" si="2"/>
        <v>902</v>
      </c>
      <c r="AQ22" s="17">
        <f t="shared" si="2"/>
        <v>1166</v>
      </c>
      <c r="AR22" s="17">
        <f t="shared" si="2"/>
        <v>1513</v>
      </c>
      <c r="AS22" s="18">
        <f t="shared" si="2"/>
        <v>2075</v>
      </c>
      <c r="AT22" s="16">
        <f t="shared" si="2"/>
        <v>1199</v>
      </c>
      <c r="AU22" s="17">
        <f t="shared" si="2"/>
        <v>1548</v>
      </c>
      <c r="AV22" s="18">
        <f t="shared" si="2"/>
        <v>2114</v>
      </c>
      <c r="AW22" s="36">
        <v>1100</v>
      </c>
    </row>
    <row r="23" spans="1:59" ht="15" customHeight="1" x14ac:dyDescent="0.2">
      <c r="A23" s="36">
        <v>1200</v>
      </c>
      <c r="B23" s="16">
        <f t="shared" si="3"/>
        <v>524</v>
      </c>
      <c r="C23" s="17">
        <f t="shared" si="3"/>
        <v>755</v>
      </c>
      <c r="D23" s="17">
        <f t="shared" si="3"/>
        <v>962</v>
      </c>
      <c r="E23" s="16">
        <f t="shared" si="0"/>
        <v>228</v>
      </c>
      <c r="F23" s="17">
        <f t="shared" si="0"/>
        <v>389</v>
      </c>
      <c r="G23" s="17">
        <f t="shared" si="0"/>
        <v>539</v>
      </c>
      <c r="H23" s="17">
        <f t="shared" si="0"/>
        <v>685</v>
      </c>
      <c r="I23" s="17">
        <f t="shared" si="0"/>
        <v>954</v>
      </c>
      <c r="J23" s="71"/>
      <c r="K23" s="16">
        <f t="shared" si="0"/>
        <v>302</v>
      </c>
      <c r="L23" s="17">
        <f t="shared" si="0"/>
        <v>500</v>
      </c>
      <c r="M23" s="17">
        <f t="shared" si="0"/>
        <v>683</v>
      </c>
      <c r="N23" s="17">
        <f t="shared" si="0"/>
        <v>872</v>
      </c>
      <c r="O23" s="18">
        <f t="shared" si="0"/>
        <v>1205</v>
      </c>
      <c r="P23" s="16">
        <f t="shared" si="0"/>
        <v>337</v>
      </c>
      <c r="Q23" s="17">
        <f t="shared" si="0"/>
        <v>553</v>
      </c>
      <c r="R23" s="17">
        <f t="shared" si="0"/>
        <v>750</v>
      </c>
      <c r="S23" s="17">
        <f t="shared" si="0"/>
        <v>961</v>
      </c>
      <c r="T23" s="18">
        <f t="shared" si="0"/>
        <v>1323</v>
      </c>
      <c r="U23" s="16">
        <f t="shared" si="1"/>
        <v>372</v>
      </c>
      <c r="V23" s="17">
        <f t="shared" si="1"/>
        <v>605</v>
      </c>
      <c r="W23" s="17">
        <f t="shared" si="1"/>
        <v>816</v>
      </c>
      <c r="X23" s="17">
        <f t="shared" si="1"/>
        <v>1047</v>
      </c>
      <c r="Y23" s="18">
        <f t="shared" si="1"/>
        <v>1439</v>
      </c>
      <c r="Z23" s="16">
        <f t="shared" si="1"/>
        <v>406</v>
      </c>
      <c r="AA23" s="17">
        <f t="shared" si="1"/>
        <v>657</v>
      </c>
      <c r="AB23" s="17">
        <f t="shared" si="1"/>
        <v>880</v>
      </c>
      <c r="AC23" s="17">
        <f t="shared" si="1"/>
        <v>1130</v>
      </c>
      <c r="AD23" s="18">
        <f t="shared" si="1"/>
        <v>1551</v>
      </c>
      <c r="AE23" s="16">
        <f t="shared" si="1"/>
        <v>438</v>
      </c>
      <c r="AF23" s="17">
        <f t="shared" si="1"/>
        <v>707</v>
      </c>
      <c r="AG23" s="17">
        <f t="shared" si="1"/>
        <v>942</v>
      </c>
      <c r="AH23" s="17">
        <f t="shared" si="1"/>
        <v>1211</v>
      </c>
      <c r="AI23" s="18">
        <f t="shared" si="1"/>
        <v>1661</v>
      </c>
      <c r="AJ23" s="16">
        <f t="shared" si="2"/>
        <v>498</v>
      </c>
      <c r="AK23" s="17">
        <f t="shared" si="2"/>
        <v>803</v>
      </c>
      <c r="AL23" s="17">
        <f t="shared" si="2"/>
        <v>1059</v>
      </c>
      <c r="AM23" s="17">
        <f t="shared" si="2"/>
        <v>1366</v>
      </c>
      <c r="AN23" s="18">
        <f t="shared" si="2"/>
        <v>1871</v>
      </c>
      <c r="AO23" s="16">
        <f t="shared" si="2"/>
        <v>605</v>
      </c>
      <c r="AP23" s="17">
        <f t="shared" si="2"/>
        <v>984</v>
      </c>
      <c r="AQ23" s="17">
        <f t="shared" si="2"/>
        <v>1272</v>
      </c>
      <c r="AR23" s="17">
        <f t="shared" si="2"/>
        <v>1650</v>
      </c>
      <c r="AS23" s="18">
        <f t="shared" si="2"/>
        <v>2264</v>
      </c>
      <c r="AT23" s="16">
        <f t="shared" si="2"/>
        <v>1308</v>
      </c>
      <c r="AU23" s="17">
        <f t="shared" si="2"/>
        <v>1689</v>
      </c>
      <c r="AV23" s="18">
        <f t="shared" si="2"/>
        <v>2306</v>
      </c>
      <c r="AW23" s="36">
        <v>1200</v>
      </c>
      <c r="AY23" s="4"/>
      <c r="AZ23" s="4"/>
      <c r="BA23" s="4"/>
      <c r="BB23" s="4"/>
      <c r="BC23" s="4"/>
      <c r="BD23" s="4"/>
      <c r="BE23" s="4"/>
      <c r="BF23" s="4"/>
    </row>
    <row r="24" spans="1:59" ht="15" customHeight="1" x14ac:dyDescent="0.2">
      <c r="A24" s="36">
        <v>1400</v>
      </c>
      <c r="B24" s="16">
        <f t="shared" si="3"/>
        <v>612</v>
      </c>
      <c r="C24" s="17">
        <f t="shared" si="3"/>
        <v>881</v>
      </c>
      <c r="D24" s="17">
        <f t="shared" si="3"/>
        <v>1123</v>
      </c>
      <c r="E24" s="16">
        <f t="shared" si="0"/>
        <v>266</v>
      </c>
      <c r="F24" s="17">
        <f t="shared" si="0"/>
        <v>454</v>
      </c>
      <c r="G24" s="17">
        <f t="shared" si="0"/>
        <v>629</v>
      </c>
      <c r="H24" s="17">
        <f t="shared" si="0"/>
        <v>799</v>
      </c>
      <c r="I24" s="17">
        <f t="shared" si="0"/>
        <v>1113</v>
      </c>
      <c r="J24" s="71"/>
      <c r="K24" s="16">
        <f t="shared" si="0"/>
        <v>352</v>
      </c>
      <c r="L24" s="17">
        <f t="shared" si="0"/>
        <v>584</v>
      </c>
      <c r="M24" s="17">
        <f t="shared" si="0"/>
        <v>797</v>
      </c>
      <c r="N24" s="17">
        <f t="shared" si="0"/>
        <v>1018</v>
      </c>
      <c r="O24" s="18">
        <f t="shared" si="0"/>
        <v>1405</v>
      </c>
      <c r="P24" s="16">
        <f t="shared" si="0"/>
        <v>393</v>
      </c>
      <c r="Q24" s="17">
        <f t="shared" si="0"/>
        <v>645</v>
      </c>
      <c r="R24" s="17">
        <f t="shared" si="0"/>
        <v>875</v>
      </c>
      <c r="S24" s="17">
        <f t="shared" si="0"/>
        <v>1122</v>
      </c>
      <c r="T24" s="18">
        <f t="shared" si="0"/>
        <v>1544</v>
      </c>
      <c r="U24" s="16">
        <f t="shared" si="1"/>
        <v>434</v>
      </c>
      <c r="V24" s="17">
        <f t="shared" si="1"/>
        <v>706</v>
      </c>
      <c r="W24" s="17">
        <f t="shared" si="1"/>
        <v>952</v>
      </c>
      <c r="X24" s="17">
        <f t="shared" si="1"/>
        <v>1222</v>
      </c>
      <c r="Y24" s="18">
        <f t="shared" si="1"/>
        <v>1679</v>
      </c>
      <c r="Z24" s="16">
        <f t="shared" si="1"/>
        <v>474</v>
      </c>
      <c r="AA24" s="17">
        <f t="shared" si="1"/>
        <v>766</v>
      </c>
      <c r="AB24" s="17">
        <f t="shared" si="1"/>
        <v>1027</v>
      </c>
      <c r="AC24" s="17">
        <f t="shared" si="1"/>
        <v>1318</v>
      </c>
      <c r="AD24" s="18">
        <f t="shared" si="1"/>
        <v>1809</v>
      </c>
      <c r="AE24" s="16">
        <f t="shared" si="1"/>
        <v>512</v>
      </c>
      <c r="AF24" s="17">
        <f t="shared" si="1"/>
        <v>825</v>
      </c>
      <c r="AG24" s="17">
        <f t="shared" si="1"/>
        <v>1099</v>
      </c>
      <c r="AH24" s="17">
        <f t="shared" si="1"/>
        <v>1413</v>
      </c>
      <c r="AI24" s="18">
        <f t="shared" si="1"/>
        <v>1937</v>
      </c>
      <c r="AJ24" s="16">
        <f t="shared" si="2"/>
        <v>581</v>
      </c>
      <c r="AK24" s="17">
        <f t="shared" si="2"/>
        <v>937</v>
      </c>
      <c r="AL24" s="17">
        <f t="shared" si="2"/>
        <v>1236</v>
      </c>
      <c r="AM24" s="17">
        <f t="shared" si="2"/>
        <v>1594</v>
      </c>
      <c r="AN24" s="18">
        <f t="shared" si="2"/>
        <v>2183</v>
      </c>
      <c r="AO24" s="16">
        <f t="shared" si="2"/>
        <v>705</v>
      </c>
      <c r="AP24" s="17">
        <f t="shared" si="2"/>
        <v>1148</v>
      </c>
      <c r="AQ24" s="17">
        <f t="shared" si="2"/>
        <v>1484</v>
      </c>
      <c r="AR24" s="17">
        <f t="shared" si="2"/>
        <v>1925</v>
      </c>
      <c r="AS24" s="18">
        <f t="shared" si="2"/>
        <v>2641</v>
      </c>
      <c r="AT24" s="16">
        <f t="shared" si="2"/>
        <v>1526</v>
      </c>
      <c r="AU24" s="17">
        <f t="shared" si="2"/>
        <v>1971</v>
      </c>
      <c r="AV24" s="18">
        <f t="shared" si="2"/>
        <v>2690</v>
      </c>
      <c r="AW24" s="36">
        <v>1400</v>
      </c>
      <c r="BG24" s="4"/>
    </row>
    <row r="25" spans="1:59" ht="15" customHeight="1" x14ac:dyDescent="0.2">
      <c r="A25" s="36">
        <v>1600</v>
      </c>
      <c r="B25" s="16">
        <f t="shared" si="3"/>
        <v>699</v>
      </c>
      <c r="C25" s="17">
        <f t="shared" si="3"/>
        <v>1007</v>
      </c>
      <c r="D25" s="17">
        <f t="shared" si="3"/>
        <v>1283</v>
      </c>
      <c r="E25" s="16">
        <f t="shared" si="0"/>
        <v>304</v>
      </c>
      <c r="F25" s="17">
        <f t="shared" si="0"/>
        <v>519</v>
      </c>
      <c r="G25" s="17">
        <f t="shared" si="0"/>
        <v>719</v>
      </c>
      <c r="H25" s="17">
        <f t="shared" si="0"/>
        <v>913</v>
      </c>
      <c r="I25" s="17">
        <f t="shared" si="0"/>
        <v>1273</v>
      </c>
      <c r="J25" s="71"/>
      <c r="K25" s="16">
        <f t="shared" si="0"/>
        <v>402</v>
      </c>
      <c r="L25" s="17">
        <f t="shared" si="0"/>
        <v>667</v>
      </c>
      <c r="M25" s="17">
        <f t="shared" si="0"/>
        <v>910</v>
      </c>
      <c r="N25" s="17">
        <f t="shared" si="0"/>
        <v>1163</v>
      </c>
      <c r="O25" s="18">
        <f t="shared" si="0"/>
        <v>1606</v>
      </c>
      <c r="P25" s="16">
        <f t="shared" si="0"/>
        <v>450</v>
      </c>
      <c r="Q25" s="17">
        <f t="shared" si="0"/>
        <v>738</v>
      </c>
      <c r="R25" s="17">
        <f t="shared" si="0"/>
        <v>1000</v>
      </c>
      <c r="S25" s="17">
        <f t="shared" si="0"/>
        <v>1282</v>
      </c>
      <c r="T25" s="18">
        <f t="shared" si="0"/>
        <v>1764</v>
      </c>
      <c r="U25" s="16">
        <f t="shared" si="1"/>
        <v>496</v>
      </c>
      <c r="V25" s="17">
        <f t="shared" si="1"/>
        <v>807</v>
      </c>
      <c r="W25" s="17">
        <f t="shared" si="1"/>
        <v>1088</v>
      </c>
      <c r="X25" s="17">
        <f t="shared" si="1"/>
        <v>1396</v>
      </c>
      <c r="Y25" s="18">
        <f t="shared" si="1"/>
        <v>1918</v>
      </c>
      <c r="Z25" s="16">
        <f t="shared" si="1"/>
        <v>542</v>
      </c>
      <c r="AA25" s="17">
        <f t="shared" si="1"/>
        <v>876</v>
      </c>
      <c r="AB25" s="17">
        <f t="shared" si="1"/>
        <v>1174</v>
      </c>
      <c r="AC25" s="17">
        <f t="shared" si="1"/>
        <v>1507</v>
      </c>
      <c r="AD25" s="18">
        <f t="shared" si="1"/>
        <v>2068</v>
      </c>
      <c r="AE25" s="16">
        <f t="shared" si="1"/>
        <v>585</v>
      </c>
      <c r="AF25" s="17">
        <f t="shared" si="1"/>
        <v>942</v>
      </c>
      <c r="AG25" s="17">
        <f t="shared" si="1"/>
        <v>1257</v>
      </c>
      <c r="AH25" s="17">
        <f t="shared" si="1"/>
        <v>1615</v>
      </c>
      <c r="AI25" s="18">
        <f t="shared" si="1"/>
        <v>2214</v>
      </c>
      <c r="AJ25" s="16">
        <f t="shared" si="2"/>
        <v>665</v>
      </c>
      <c r="AK25" s="17">
        <f t="shared" si="2"/>
        <v>1070</v>
      </c>
      <c r="AL25" s="17">
        <f t="shared" si="2"/>
        <v>1412</v>
      </c>
      <c r="AM25" s="17">
        <f t="shared" si="2"/>
        <v>1821</v>
      </c>
      <c r="AN25" s="18">
        <f t="shared" si="2"/>
        <v>2495</v>
      </c>
      <c r="AO25" s="16">
        <f t="shared" si="2"/>
        <v>806</v>
      </c>
      <c r="AP25" s="17">
        <f t="shared" si="2"/>
        <v>1312</v>
      </c>
      <c r="AQ25" s="17">
        <f t="shared" si="2"/>
        <v>1696</v>
      </c>
      <c r="AR25" s="17">
        <f t="shared" si="2"/>
        <v>2201</v>
      </c>
      <c r="AS25" s="18">
        <f t="shared" si="2"/>
        <v>3018</v>
      </c>
      <c r="AT25" s="16">
        <f t="shared" si="2"/>
        <v>1744</v>
      </c>
      <c r="AU25" s="17">
        <f t="shared" si="2"/>
        <v>2252</v>
      </c>
      <c r="AV25" s="18">
        <f t="shared" si="2"/>
        <v>3074</v>
      </c>
      <c r="AW25" s="36">
        <v>1600</v>
      </c>
    </row>
    <row r="26" spans="1:59" ht="15" customHeight="1" x14ac:dyDescent="0.2">
      <c r="A26" s="36">
        <v>1800</v>
      </c>
      <c r="B26" s="16">
        <f t="shared" si="3"/>
        <v>786</v>
      </c>
      <c r="C26" s="17">
        <f t="shared" si="3"/>
        <v>1133</v>
      </c>
      <c r="D26" s="17">
        <f t="shared" si="3"/>
        <v>1444</v>
      </c>
      <c r="E26" s="16">
        <f t="shared" si="0"/>
        <v>342</v>
      </c>
      <c r="F26" s="17">
        <f t="shared" si="0"/>
        <v>584</v>
      </c>
      <c r="G26" s="17">
        <f t="shared" si="0"/>
        <v>809</v>
      </c>
      <c r="H26" s="17">
        <f t="shared" si="0"/>
        <v>1027</v>
      </c>
      <c r="I26" s="17">
        <f t="shared" si="0"/>
        <v>1432</v>
      </c>
      <c r="J26" s="71"/>
      <c r="K26" s="16">
        <f t="shared" si="0"/>
        <v>453</v>
      </c>
      <c r="L26" s="17">
        <f t="shared" si="0"/>
        <v>750</v>
      </c>
      <c r="M26" s="17">
        <f t="shared" si="0"/>
        <v>1024</v>
      </c>
      <c r="N26" s="17">
        <f t="shared" si="0"/>
        <v>1308</v>
      </c>
      <c r="O26" s="18">
        <f t="shared" si="0"/>
        <v>1807</v>
      </c>
      <c r="P26" s="16">
        <f t="shared" si="0"/>
        <v>506</v>
      </c>
      <c r="Q26" s="17">
        <f t="shared" si="0"/>
        <v>830</v>
      </c>
      <c r="R26" s="17">
        <f t="shared" si="0"/>
        <v>1125</v>
      </c>
      <c r="S26" s="17">
        <f t="shared" si="0"/>
        <v>1442</v>
      </c>
      <c r="T26" s="18">
        <f t="shared" si="0"/>
        <v>1985</v>
      </c>
      <c r="U26" s="16">
        <f t="shared" si="1"/>
        <v>558</v>
      </c>
      <c r="V26" s="17">
        <f t="shared" si="1"/>
        <v>908</v>
      </c>
      <c r="W26" s="17">
        <f t="shared" si="1"/>
        <v>1224</v>
      </c>
      <c r="X26" s="17">
        <f t="shared" si="1"/>
        <v>1571</v>
      </c>
      <c r="Y26" s="18">
        <f t="shared" si="1"/>
        <v>2158</v>
      </c>
      <c r="Z26" s="16">
        <f t="shared" si="1"/>
        <v>609</v>
      </c>
      <c r="AA26" s="17">
        <f t="shared" si="1"/>
        <v>985</v>
      </c>
      <c r="AB26" s="17">
        <f t="shared" si="1"/>
        <v>1321</v>
      </c>
      <c r="AC26" s="17">
        <f t="shared" si="1"/>
        <v>1695</v>
      </c>
      <c r="AD26" s="18">
        <f t="shared" si="1"/>
        <v>2326</v>
      </c>
      <c r="AE26" s="16">
        <f t="shared" si="1"/>
        <v>658</v>
      </c>
      <c r="AF26" s="17">
        <f t="shared" si="1"/>
        <v>1060</v>
      </c>
      <c r="AG26" s="17">
        <f t="shared" si="1"/>
        <v>1414</v>
      </c>
      <c r="AH26" s="17">
        <f t="shared" si="1"/>
        <v>1817</v>
      </c>
      <c r="AI26" s="18">
        <f t="shared" si="1"/>
        <v>2491</v>
      </c>
      <c r="AJ26" s="16">
        <f t="shared" si="2"/>
        <v>748</v>
      </c>
      <c r="AK26" s="17">
        <f t="shared" si="2"/>
        <v>1204</v>
      </c>
      <c r="AL26" s="17">
        <f t="shared" si="2"/>
        <v>1589</v>
      </c>
      <c r="AM26" s="17">
        <f t="shared" si="2"/>
        <v>2049</v>
      </c>
      <c r="AN26" s="18">
        <f t="shared" si="2"/>
        <v>2807</v>
      </c>
      <c r="AO26" s="16">
        <f t="shared" si="2"/>
        <v>907</v>
      </c>
      <c r="AP26" s="17">
        <f t="shared" si="2"/>
        <v>1476</v>
      </c>
      <c r="AQ26" s="17">
        <f t="shared" si="2"/>
        <v>1907</v>
      </c>
      <c r="AR26" s="17">
        <f t="shared" si="2"/>
        <v>2476</v>
      </c>
      <c r="AS26" s="18">
        <f t="shared" si="2"/>
        <v>3396</v>
      </c>
      <c r="AT26" s="16">
        <f t="shared" si="2"/>
        <v>1962</v>
      </c>
      <c r="AU26" s="17">
        <f t="shared" si="2"/>
        <v>2534</v>
      </c>
      <c r="AV26" s="18">
        <f t="shared" si="2"/>
        <v>3459</v>
      </c>
      <c r="AW26" s="36">
        <v>1800</v>
      </c>
    </row>
    <row r="27" spans="1:59" ht="15" customHeight="1" x14ac:dyDescent="0.2">
      <c r="A27" s="36">
        <v>2000</v>
      </c>
      <c r="B27" s="16">
        <f t="shared" si="3"/>
        <v>874</v>
      </c>
      <c r="C27" s="17">
        <f t="shared" si="3"/>
        <v>1259</v>
      </c>
      <c r="D27" s="17">
        <f t="shared" si="3"/>
        <v>1604</v>
      </c>
      <c r="E27" s="16">
        <f t="shared" si="0"/>
        <v>380</v>
      </c>
      <c r="F27" s="17">
        <f t="shared" si="0"/>
        <v>649</v>
      </c>
      <c r="G27" s="17">
        <f t="shared" si="0"/>
        <v>899</v>
      </c>
      <c r="H27" s="17">
        <f t="shared" si="0"/>
        <v>1141</v>
      </c>
      <c r="I27" s="17">
        <f t="shared" si="0"/>
        <v>1591</v>
      </c>
      <c r="J27" s="71"/>
      <c r="K27" s="16">
        <f t="shared" si="0"/>
        <v>503</v>
      </c>
      <c r="L27" s="17">
        <f t="shared" si="0"/>
        <v>834</v>
      </c>
      <c r="M27" s="17">
        <f t="shared" si="0"/>
        <v>1138</v>
      </c>
      <c r="N27" s="17">
        <f t="shared" si="0"/>
        <v>1454</v>
      </c>
      <c r="O27" s="18">
        <f t="shared" si="0"/>
        <v>2008</v>
      </c>
      <c r="P27" s="16">
        <f t="shared" si="0"/>
        <v>562</v>
      </c>
      <c r="Q27" s="17">
        <f t="shared" si="0"/>
        <v>922</v>
      </c>
      <c r="R27" s="17">
        <f t="shared" si="0"/>
        <v>1251</v>
      </c>
      <c r="S27" s="17">
        <f t="shared" si="0"/>
        <v>1602</v>
      </c>
      <c r="T27" s="18">
        <f t="shared" si="0"/>
        <v>2206</v>
      </c>
      <c r="U27" s="16">
        <f t="shared" si="1"/>
        <v>620</v>
      </c>
      <c r="V27" s="17">
        <f t="shared" si="1"/>
        <v>1009</v>
      </c>
      <c r="W27" s="17">
        <f t="shared" si="1"/>
        <v>1360</v>
      </c>
      <c r="X27" s="17">
        <f t="shared" si="1"/>
        <v>1745</v>
      </c>
      <c r="Y27" s="18">
        <f t="shared" si="1"/>
        <v>2398</v>
      </c>
      <c r="Z27" s="16">
        <f t="shared" si="1"/>
        <v>677</v>
      </c>
      <c r="AA27" s="17">
        <f t="shared" si="1"/>
        <v>1095</v>
      </c>
      <c r="AB27" s="17">
        <f t="shared" si="1"/>
        <v>1467</v>
      </c>
      <c r="AC27" s="17">
        <f t="shared" si="1"/>
        <v>1883</v>
      </c>
      <c r="AD27" s="18">
        <f t="shared" si="1"/>
        <v>2585</v>
      </c>
      <c r="AE27" s="16">
        <f t="shared" si="1"/>
        <v>731</v>
      </c>
      <c r="AF27" s="17">
        <f t="shared" si="1"/>
        <v>1178</v>
      </c>
      <c r="AG27" s="17">
        <f t="shared" si="1"/>
        <v>1571</v>
      </c>
      <c r="AH27" s="17">
        <f t="shared" si="1"/>
        <v>2018</v>
      </c>
      <c r="AI27" s="18">
        <f t="shared" si="1"/>
        <v>2768</v>
      </c>
      <c r="AJ27" s="16">
        <f t="shared" si="2"/>
        <v>831</v>
      </c>
      <c r="AK27" s="17">
        <f t="shared" si="2"/>
        <v>1338</v>
      </c>
      <c r="AL27" s="17">
        <f t="shared" si="2"/>
        <v>1765</v>
      </c>
      <c r="AM27" s="17">
        <f t="shared" si="2"/>
        <v>2277</v>
      </c>
      <c r="AN27" s="18">
        <f t="shared" si="2"/>
        <v>3118</v>
      </c>
      <c r="AO27" s="54">
        <f t="shared" si="2"/>
        <v>1008</v>
      </c>
      <c r="AP27" s="53">
        <f t="shared" si="2"/>
        <v>1640</v>
      </c>
      <c r="AQ27" s="53">
        <f t="shared" si="2"/>
        <v>2119</v>
      </c>
      <c r="AR27" s="53">
        <f t="shared" si="2"/>
        <v>2751</v>
      </c>
      <c r="AS27" s="52">
        <f t="shared" si="2"/>
        <v>3773</v>
      </c>
      <c r="AT27" s="54">
        <f t="shared" si="2"/>
        <v>2180</v>
      </c>
      <c r="AU27" s="53">
        <f t="shared" si="2"/>
        <v>2815</v>
      </c>
      <c r="AV27" s="52">
        <f t="shared" si="2"/>
        <v>3843</v>
      </c>
      <c r="AW27" s="36">
        <v>2000</v>
      </c>
    </row>
    <row r="28" spans="1:59" ht="15" customHeight="1" x14ac:dyDescent="0.2">
      <c r="A28" s="36">
        <v>2300</v>
      </c>
      <c r="B28" s="16">
        <f t="shared" si="3"/>
        <v>1005</v>
      </c>
      <c r="C28" s="17">
        <f t="shared" si="3"/>
        <v>1448</v>
      </c>
      <c r="D28" s="17">
        <f t="shared" si="3"/>
        <v>1845</v>
      </c>
      <c r="E28" s="16">
        <f t="shared" si="0"/>
        <v>437</v>
      </c>
      <c r="F28" s="17">
        <f t="shared" si="0"/>
        <v>746</v>
      </c>
      <c r="G28" s="17">
        <f t="shared" si="0"/>
        <v>1034</v>
      </c>
      <c r="H28" s="17">
        <f t="shared" si="0"/>
        <v>1312</v>
      </c>
      <c r="I28" s="17">
        <f t="shared" si="0"/>
        <v>1829</v>
      </c>
      <c r="J28" s="71"/>
      <c r="K28" s="16">
        <f t="shared" si="0"/>
        <v>579</v>
      </c>
      <c r="L28" s="17">
        <f t="shared" si="0"/>
        <v>959</v>
      </c>
      <c r="M28" s="17">
        <f t="shared" si="0"/>
        <v>1309</v>
      </c>
      <c r="N28" s="17">
        <f t="shared" si="0"/>
        <v>1672</v>
      </c>
      <c r="O28" s="18">
        <f t="shared" si="0"/>
        <v>2309</v>
      </c>
      <c r="P28" s="16">
        <f t="shared" si="0"/>
        <v>646</v>
      </c>
      <c r="Q28" s="17">
        <f t="shared" si="0"/>
        <v>1060</v>
      </c>
      <c r="R28" s="17">
        <f t="shared" si="0"/>
        <v>1438</v>
      </c>
      <c r="S28" s="17">
        <f t="shared" si="0"/>
        <v>1843</v>
      </c>
      <c r="T28" s="18">
        <f t="shared" si="0"/>
        <v>2536</v>
      </c>
      <c r="U28" s="16">
        <f t="shared" si="1"/>
        <v>713</v>
      </c>
      <c r="V28" s="17">
        <f t="shared" si="1"/>
        <v>1160</v>
      </c>
      <c r="W28" s="17">
        <f t="shared" si="1"/>
        <v>1564</v>
      </c>
      <c r="X28" s="17">
        <f t="shared" si="1"/>
        <v>2007</v>
      </c>
      <c r="Y28" s="18">
        <f t="shared" si="1"/>
        <v>2758</v>
      </c>
      <c r="Z28" s="16">
        <f t="shared" si="1"/>
        <v>779</v>
      </c>
      <c r="AA28" s="17">
        <f t="shared" si="1"/>
        <v>1259</v>
      </c>
      <c r="AB28" s="17">
        <f t="shared" si="1"/>
        <v>1688</v>
      </c>
      <c r="AC28" s="17">
        <f t="shared" si="1"/>
        <v>2166</v>
      </c>
      <c r="AD28" s="18">
        <f t="shared" si="1"/>
        <v>2973</v>
      </c>
      <c r="AE28" s="16">
        <f t="shared" si="1"/>
        <v>840</v>
      </c>
      <c r="AF28" s="17">
        <f t="shared" si="1"/>
        <v>1355</v>
      </c>
      <c r="AG28" s="17">
        <f t="shared" si="1"/>
        <v>1806</v>
      </c>
      <c r="AH28" s="17">
        <f t="shared" si="1"/>
        <v>2321</v>
      </c>
      <c r="AI28" s="18">
        <f t="shared" si="1"/>
        <v>3183</v>
      </c>
      <c r="AJ28" s="16">
        <f t="shared" si="1"/>
        <v>955</v>
      </c>
      <c r="AK28" s="17">
        <f t="shared" si="2"/>
        <v>1539</v>
      </c>
      <c r="AL28" s="17">
        <f t="shared" si="2"/>
        <v>2030</v>
      </c>
      <c r="AM28" s="17">
        <f t="shared" si="2"/>
        <v>2618</v>
      </c>
      <c r="AN28" s="72">
        <f t="shared" si="2"/>
        <v>3586</v>
      </c>
      <c r="AO28" s="102" t="s">
        <v>15</v>
      </c>
      <c r="AP28" s="102" t="s">
        <v>15</v>
      </c>
      <c r="AQ28" s="102" t="s">
        <v>15</v>
      </c>
      <c r="AR28" s="102" t="s">
        <v>15</v>
      </c>
      <c r="AS28" s="103" t="s">
        <v>15</v>
      </c>
      <c r="AT28" s="108" t="s">
        <v>15</v>
      </c>
      <c r="AU28" s="102" t="s">
        <v>15</v>
      </c>
      <c r="AV28" s="103" t="s">
        <v>15</v>
      </c>
      <c r="AW28" s="41">
        <v>2300</v>
      </c>
    </row>
    <row r="29" spans="1:59" ht="15" customHeight="1" x14ac:dyDescent="0.2">
      <c r="A29" s="36">
        <v>2600</v>
      </c>
      <c r="B29" s="16">
        <f t="shared" si="3"/>
        <v>1136</v>
      </c>
      <c r="C29" s="17">
        <f t="shared" si="3"/>
        <v>1637</v>
      </c>
      <c r="D29" s="17">
        <f t="shared" si="3"/>
        <v>2085</v>
      </c>
      <c r="E29" s="16">
        <f t="shared" si="3"/>
        <v>494</v>
      </c>
      <c r="F29" s="17">
        <f t="shared" si="3"/>
        <v>843</v>
      </c>
      <c r="G29" s="17">
        <f t="shared" si="3"/>
        <v>1168</v>
      </c>
      <c r="H29" s="17">
        <f t="shared" si="3"/>
        <v>1484</v>
      </c>
      <c r="I29" s="17">
        <f t="shared" si="3"/>
        <v>2068</v>
      </c>
      <c r="J29" s="71"/>
      <c r="K29" s="16">
        <f t="shared" si="3"/>
        <v>654</v>
      </c>
      <c r="L29" s="17">
        <f t="shared" si="3"/>
        <v>1084</v>
      </c>
      <c r="M29" s="17">
        <f t="shared" si="3"/>
        <v>1480</v>
      </c>
      <c r="N29" s="17">
        <f t="shared" si="3"/>
        <v>1890</v>
      </c>
      <c r="O29" s="18">
        <f t="shared" si="3"/>
        <v>2610</v>
      </c>
      <c r="P29" s="16">
        <f t="shared" si="3"/>
        <v>731</v>
      </c>
      <c r="Q29" s="17">
        <f t="shared" si="3"/>
        <v>1199</v>
      </c>
      <c r="R29" s="17">
        <f t="shared" ref="R29:AG30" si="4">ROUND((R$8*($E$10/49.833)^R$9)*$A29/1000,0)</f>
        <v>1626</v>
      </c>
      <c r="S29" s="17">
        <f t="shared" si="4"/>
        <v>2083</v>
      </c>
      <c r="T29" s="18">
        <f t="shared" si="4"/>
        <v>2867</v>
      </c>
      <c r="U29" s="16">
        <f t="shared" si="4"/>
        <v>806</v>
      </c>
      <c r="V29" s="17">
        <f t="shared" si="4"/>
        <v>1312</v>
      </c>
      <c r="W29" s="17">
        <f t="shared" si="4"/>
        <v>1768</v>
      </c>
      <c r="X29" s="17">
        <f t="shared" si="4"/>
        <v>2269</v>
      </c>
      <c r="Y29" s="18">
        <f t="shared" si="4"/>
        <v>3117</v>
      </c>
      <c r="Z29" s="16">
        <f t="shared" si="4"/>
        <v>880</v>
      </c>
      <c r="AA29" s="17">
        <f t="shared" si="4"/>
        <v>1423</v>
      </c>
      <c r="AB29" s="17">
        <f t="shared" si="4"/>
        <v>1908</v>
      </c>
      <c r="AC29" s="17">
        <f t="shared" si="4"/>
        <v>2448</v>
      </c>
      <c r="AD29" s="18">
        <f t="shared" si="4"/>
        <v>3360</v>
      </c>
      <c r="AE29" s="16">
        <f t="shared" si="4"/>
        <v>950</v>
      </c>
      <c r="AF29" s="17">
        <f t="shared" si="4"/>
        <v>1531</v>
      </c>
      <c r="AG29" s="17">
        <f t="shared" si="4"/>
        <v>2042</v>
      </c>
      <c r="AH29" s="17">
        <f t="shared" ref="AH29:AN30" si="5">ROUND((AH$8*($E$10/49.833)^AH$9)*$A29/1000,0)</f>
        <v>2624</v>
      </c>
      <c r="AI29" s="18">
        <f t="shared" si="5"/>
        <v>3598</v>
      </c>
      <c r="AJ29" s="16">
        <f t="shared" si="5"/>
        <v>1080</v>
      </c>
      <c r="AK29" s="17">
        <f t="shared" si="5"/>
        <v>1739</v>
      </c>
      <c r="AL29" s="17">
        <f t="shared" si="5"/>
        <v>2295</v>
      </c>
      <c r="AM29" s="17">
        <f t="shared" si="5"/>
        <v>2959</v>
      </c>
      <c r="AN29" s="72">
        <f t="shared" si="5"/>
        <v>4054</v>
      </c>
      <c r="AO29" s="102" t="s">
        <v>15</v>
      </c>
      <c r="AP29" s="102" t="s">
        <v>15</v>
      </c>
      <c r="AQ29" s="102" t="s">
        <v>15</v>
      </c>
      <c r="AR29" s="102" t="s">
        <v>15</v>
      </c>
      <c r="AS29" s="103" t="s">
        <v>15</v>
      </c>
      <c r="AT29" s="108" t="s">
        <v>15</v>
      </c>
      <c r="AU29" s="102" t="s">
        <v>15</v>
      </c>
      <c r="AV29" s="103" t="s">
        <v>15</v>
      </c>
      <c r="AW29" s="41">
        <v>2600</v>
      </c>
    </row>
    <row r="30" spans="1:59" x14ac:dyDescent="0.2">
      <c r="A30" s="37">
        <v>3000</v>
      </c>
      <c r="B30" s="20">
        <f>ROUND((B$8*($E$10/49.833)^B$9)*$A30/1000,0)</f>
        <v>1311</v>
      </c>
      <c r="C30" s="21">
        <f>ROUND((C$8*($E$10/49.833)^C$9)*$A30/1000,0)</f>
        <v>1888</v>
      </c>
      <c r="D30" s="21">
        <f>ROUND((D$8*($E$10/49.833)^D$9)*$A30/1000,0)</f>
        <v>2406</v>
      </c>
      <c r="E30" s="20">
        <f t="shared" ref="E30:T30" si="6">ROUND((E$8*($E$10/49.833)^E$9)*$A30/1000,0)</f>
        <v>570</v>
      </c>
      <c r="F30" s="21">
        <f t="shared" si="6"/>
        <v>973</v>
      </c>
      <c r="G30" s="21">
        <f t="shared" si="6"/>
        <v>1348</v>
      </c>
      <c r="H30" s="21">
        <f t="shared" si="6"/>
        <v>1712</v>
      </c>
      <c r="I30" s="21">
        <f t="shared" si="6"/>
        <v>2386</v>
      </c>
      <c r="J30" s="73"/>
      <c r="K30" s="20">
        <f t="shared" si="6"/>
        <v>755</v>
      </c>
      <c r="L30" s="21">
        <f t="shared" si="6"/>
        <v>1251</v>
      </c>
      <c r="M30" s="21">
        <f t="shared" si="6"/>
        <v>1707</v>
      </c>
      <c r="N30" s="21">
        <f t="shared" si="6"/>
        <v>2180</v>
      </c>
      <c r="O30" s="22">
        <f t="shared" si="6"/>
        <v>3012</v>
      </c>
      <c r="P30" s="20">
        <f t="shared" si="6"/>
        <v>843</v>
      </c>
      <c r="Q30" s="21">
        <f t="shared" si="6"/>
        <v>1383</v>
      </c>
      <c r="R30" s="21">
        <f t="shared" si="6"/>
        <v>1876</v>
      </c>
      <c r="S30" s="21">
        <f t="shared" si="6"/>
        <v>2403</v>
      </c>
      <c r="T30" s="22">
        <f t="shared" si="6"/>
        <v>3308</v>
      </c>
      <c r="U30" s="20">
        <f t="shared" si="4"/>
        <v>930</v>
      </c>
      <c r="V30" s="21">
        <f t="shared" si="4"/>
        <v>1513</v>
      </c>
      <c r="W30" s="21">
        <f t="shared" si="4"/>
        <v>2041</v>
      </c>
      <c r="X30" s="21">
        <f t="shared" si="4"/>
        <v>2618</v>
      </c>
      <c r="Y30" s="22">
        <f t="shared" si="4"/>
        <v>3597</v>
      </c>
      <c r="Z30" s="20">
        <f t="shared" si="4"/>
        <v>1016</v>
      </c>
      <c r="AA30" s="21">
        <f t="shared" si="4"/>
        <v>1642</v>
      </c>
      <c r="AB30" s="21">
        <f t="shared" si="4"/>
        <v>2201</v>
      </c>
      <c r="AC30" s="21">
        <f t="shared" si="4"/>
        <v>2825</v>
      </c>
      <c r="AD30" s="22">
        <f t="shared" si="4"/>
        <v>3877</v>
      </c>
      <c r="AE30" s="20">
        <f t="shared" si="4"/>
        <v>1096</v>
      </c>
      <c r="AF30" s="21">
        <f t="shared" si="4"/>
        <v>1767</v>
      </c>
      <c r="AG30" s="21">
        <f t="shared" si="4"/>
        <v>2356</v>
      </c>
      <c r="AH30" s="21">
        <f t="shared" si="5"/>
        <v>3028</v>
      </c>
      <c r="AI30" s="22">
        <f t="shared" si="5"/>
        <v>4152</v>
      </c>
      <c r="AJ30" s="20">
        <f t="shared" si="5"/>
        <v>1246</v>
      </c>
      <c r="AK30" s="21">
        <f t="shared" si="5"/>
        <v>2007</v>
      </c>
      <c r="AL30" s="21">
        <f t="shared" si="5"/>
        <v>2648</v>
      </c>
      <c r="AM30" s="21">
        <f t="shared" si="5"/>
        <v>3415</v>
      </c>
      <c r="AN30" s="74">
        <f t="shared" si="5"/>
        <v>4678</v>
      </c>
      <c r="AO30" s="109" t="s">
        <v>15</v>
      </c>
      <c r="AP30" s="109" t="s">
        <v>15</v>
      </c>
      <c r="AQ30" s="109" t="s">
        <v>15</v>
      </c>
      <c r="AR30" s="109" t="s">
        <v>15</v>
      </c>
      <c r="AS30" s="110" t="s">
        <v>15</v>
      </c>
      <c r="AT30" s="111" t="s">
        <v>15</v>
      </c>
      <c r="AU30" s="109" t="s">
        <v>15</v>
      </c>
      <c r="AV30" s="110" t="s">
        <v>15</v>
      </c>
      <c r="AW30" s="42">
        <v>3000</v>
      </c>
    </row>
    <row r="31" spans="1:59" ht="24" hidden="1" customHeight="1" x14ac:dyDescent="0.2">
      <c r="A31" s="23" t="s">
        <v>16</v>
      </c>
      <c r="B31" s="24"/>
      <c r="C31" s="24"/>
      <c r="D31" s="24"/>
      <c r="E31" s="25" t="s">
        <v>17</v>
      </c>
      <c r="F31" s="25" t="s">
        <v>18</v>
      </c>
      <c r="G31" s="25" t="s">
        <v>19</v>
      </c>
      <c r="H31" s="25" t="s">
        <v>20</v>
      </c>
      <c r="I31" s="25" t="s">
        <v>21</v>
      </c>
      <c r="J31" s="25"/>
      <c r="K31" s="26" t="str">
        <f>$E$31</f>
        <v>0815</v>
      </c>
      <c r="L31" s="26" t="str">
        <f>$F$31</f>
        <v>0816</v>
      </c>
      <c r="M31" s="26" t="str">
        <f>$G$31</f>
        <v>0817</v>
      </c>
      <c r="N31" s="26" t="str">
        <f>$H$31</f>
        <v>0818</v>
      </c>
      <c r="O31" s="26" t="str">
        <f>$I$31</f>
        <v>0819</v>
      </c>
      <c r="P31" s="26" t="str">
        <f>$E$31</f>
        <v>0815</v>
      </c>
      <c r="Q31" s="26" t="str">
        <f>$F$31</f>
        <v>0816</v>
      </c>
      <c r="R31" s="26" t="str">
        <f>$G$31</f>
        <v>0817</v>
      </c>
      <c r="S31" s="26" t="str">
        <f>$H$31</f>
        <v>0818</v>
      </c>
      <c r="T31" s="26" t="str">
        <f>$I$31</f>
        <v>0819</v>
      </c>
      <c r="U31" s="26" t="str">
        <f>$E$31</f>
        <v>0815</v>
      </c>
      <c r="V31" s="26" t="str">
        <f>$F$31</f>
        <v>0816</v>
      </c>
      <c r="W31" s="26" t="str">
        <f>$G$31</f>
        <v>0817</v>
      </c>
      <c r="X31" s="26" t="str">
        <f>$H$31</f>
        <v>0818</v>
      </c>
      <c r="Y31" s="26" t="str">
        <f>$I$31</f>
        <v>0819</v>
      </c>
      <c r="Z31" s="26" t="str">
        <f>$E$31</f>
        <v>0815</v>
      </c>
      <c r="AA31" s="26" t="str">
        <f>$F$31</f>
        <v>0816</v>
      </c>
      <c r="AB31" s="26" t="str">
        <f>$G$31</f>
        <v>0817</v>
      </c>
      <c r="AC31" s="26" t="str">
        <f>$H$31</f>
        <v>0818</v>
      </c>
      <c r="AD31" s="26" t="str">
        <f>$I$31</f>
        <v>0819</v>
      </c>
      <c r="AE31" s="26" t="str">
        <f>$E$31</f>
        <v>0815</v>
      </c>
      <c r="AF31" s="26" t="str">
        <f>$F$31</f>
        <v>0816</v>
      </c>
      <c r="AG31" s="26" t="str">
        <f>$G$31</f>
        <v>0817</v>
      </c>
      <c r="AH31" s="26" t="str">
        <f>$H$31</f>
        <v>0818</v>
      </c>
      <c r="AI31" s="26" t="str">
        <f>$I$31</f>
        <v>0819</v>
      </c>
      <c r="AJ31" s="26" t="str">
        <f>$E$31</f>
        <v>0815</v>
      </c>
      <c r="AK31" s="26" t="str">
        <f>$F$31</f>
        <v>0816</v>
      </c>
      <c r="AL31" s="26" t="str">
        <f>$G$31</f>
        <v>0817</v>
      </c>
      <c r="AM31" s="26" t="str">
        <f>$H$31</f>
        <v>0818</v>
      </c>
      <c r="AN31" s="26" t="str">
        <f>$I$31</f>
        <v>0819</v>
      </c>
      <c r="AO31" s="26" t="str">
        <f>$E$31</f>
        <v>0815</v>
      </c>
      <c r="AP31" s="26" t="str">
        <f>$F$31</f>
        <v>0816</v>
      </c>
      <c r="AQ31" s="26" t="str">
        <f>$G$31</f>
        <v>0817</v>
      </c>
      <c r="AR31" s="26" t="str">
        <f>$H$31</f>
        <v>0818</v>
      </c>
      <c r="AS31" s="26" t="str">
        <f>$I$31</f>
        <v>0819</v>
      </c>
      <c r="AT31" s="75"/>
      <c r="AU31" s="75"/>
      <c r="AV31" s="75"/>
      <c r="AW31" s="49"/>
    </row>
    <row r="32" spans="1:59" ht="16.5" customHeight="1" x14ac:dyDescent="0.45">
      <c r="A32" s="157" t="s">
        <v>22</v>
      </c>
      <c r="B32" s="155" t="s">
        <v>23</v>
      </c>
      <c r="C32" s="152"/>
      <c r="D32" s="149"/>
      <c r="E32" s="150"/>
      <c r="F32" s="150"/>
      <c r="G32" s="150"/>
      <c r="H32" s="150"/>
      <c r="I32" s="150"/>
      <c r="J32" s="150"/>
      <c r="K32" s="154"/>
      <c r="L32" s="154"/>
      <c r="M32" s="154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75"/>
      <c r="AU32" s="75"/>
      <c r="AV32" s="75"/>
      <c r="AW32" s="49"/>
    </row>
    <row r="33" spans="1:87" ht="12" customHeight="1" x14ac:dyDescent="0.45">
      <c r="A33" s="157" t="s">
        <v>24</v>
      </c>
      <c r="B33" s="156" t="s">
        <v>25</v>
      </c>
      <c r="C33" s="152"/>
      <c r="D33" s="150"/>
      <c r="E33" s="150"/>
      <c r="F33" s="150"/>
      <c r="G33" s="150"/>
      <c r="H33" s="107"/>
      <c r="I33" s="107"/>
      <c r="J33" s="150"/>
      <c r="K33" s="154"/>
      <c r="L33" s="154"/>
      <c r="M33" s="154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75"/>
      <c r="AU33" s="75"/>
      <c r="AV33" s="75"/>
      <c r="AW33" s="49"/>
    </row>
    <row r="34" spans="1:87" ht="12" customHeight="1" x14ac:dyDescent="0.2">
      <c r="C34" s="107"/>
      <c r="D34" s="104"/>
      <c r="E34" s="104"/>
      <c r="F34" s="153"/>
      <c r="G34" s="104"/>
      <c r="H34" s="104"/>
      <c r="I34" s="10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67"/>
      <c r="AU34" s="67"/>
      <c r="AV34" s="67"/>
      <c r="AW34" s="67"/>
    </row>
    <row r="35" spans="1:87" ht="12.75" customHeight="1" x14ac:dyDescent="0.2">
      <c r="A35" s="227" t="s">
        <v>26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</row>
    <row r="36" spans="1:87" x14ac:dyDescent="0.2">
      <c r="A36" s="27"/>
      <c r="AW36" s="67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1:87" ht="23.25" x14ac:dyDescent="0.65">
      <c r="A37" s="228" t="s">
        <v>27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</row>
    <row r="38" spans="1:87" ht="23.25" x14ac:dyDescent="0.65">
      <c r="A38" s="229" t="s">
        <v>28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</row>
    <row r="39" spans="1:8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67"/>
      <c r="AU39" s="67"/>
      <c r="AV39" s="67"/>
      <c r="AW39" s="67"/>
    </row>
    <row r="40" spans="1:87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67"/>
      <c r="AU40" s="67"/>
      <c r="AV40" s="67"/>
      <c r="AW40" s="67"/>
    </row>
    <row r="41" spans="1:87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67"/>
      <c r="AU41" s="67"/>
      <c r="AV41" s="67"/>
      <c r="AW41" s="67"/>
    </row>
    <row r="42" spans="1:87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67"/>
      <c r="AU42" s="67"/>
      <c r="AV42" s="67"/>
      <c r="AW42" s="67"/>
    </row>
    <row r="43" spans="1:87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67"/>
      <c r="AU43" s="67"/>
      <c r="AV43" s="67"/>
      <c r="AW43" s="67"/>
    </row>
    <row r="44" spans="1:87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67"/>
      <c r="AU44" s="67"/>
      <c r="AV44" s="67"/>
      <c r="AW44" s="67"/>
    </row>
    <row r="45" spans="1:87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67"/>
      <c r="AU45" s="67"/>
      <c r="AV45" s="67"/>
      <c r="AW45" s="67"/>
    </row>
    <row r="46" spans="1:87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87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67"/>
      <c r="AU47" s="67"/>
      <c r="AV47" s="67"/>
      <c r="AW47" s="67"/>
    </row>
    <row r="48" spans="1:87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67"/>
      <c r="AU48" s="67"/>
      <c r="AV48" s="67"/>
      <c r="AW48" s="67"/>
    </row>
    <row r="49" spans="1:49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67"/>
      <c r="AU49" s="67"/>
      <c r="AV49" s="67"/>
      <c r="AW49" s="67"/>
    </row>
    <row r="50" spans="1:49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67"/>
      <c r="AU50" s="67"/>
      <c r="AV50" s="67"/>
      <c r="AW50" s="67"/>
    </row>
    <row r="51" spans="1:49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67"/>
      <c r="AU51" s="67"/>
      <c r="AV51" s="67"/>
      <c r="AW51" s="67"/>
    </row>
    <row r="52" spans="1:49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67"/>
      <c r="AU52" s="67"/>
      <c r="AV52" s="67"/>
      <c r="AW52" s="67"/>
    </row>
    <row r="53" spans="1:49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67"/>
      <c r="AU53" s="67"/>
      <c r="AV53" s="67"/>
      <c r="AW53" s="67"/>
    </row>
    <row r="54" spans="1:49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67"/>
      <c r="AU54" s="67"/>
      <c r="AV54" s="67"/>
      <c r="AW54" s="67"/>
    </row>
    <row r="55" spans="1:49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67"/>
      <c r="AU55" s="67"/>
      <c r="AV55" s="67"/>
      <c r="AW55" s="67"/>
    </row>
    <row r="56" spans="1:49" ht="15" customHeight="1" x14ac:dyDescent="0.2">
      <c r="AN56" s="2"/>
      <c r="AO56" s="2"/>
      <c r="AP56" s="2"/>
      <c r="AQ56" s="2"/>
      <c r="AR56" s="2"/>
      <c r="AS56" s="2"/>
      <c r="AT56" s="67"/>
      <c r="AU56" s="67"/>
      <c r="AV56" s="67"/>
      <c r="AW56" s="67"/>
    </row>
    <row r="57" spans="1:4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67"/>
      <c r="AU57" s="67"/>
      <c r="AV57" s="67"/>
      <c r="AW57" s="67"/>
    </row>
    <row r="58" spans="1:4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67"/>
      <c r="AU58" s="67"/>
      <c r="AV58" s="67"/>
      <c r="AW58" s="67"/>
    </row>
    <row r="59" spans="1:4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67"/>
      <c r="AU59" s="67"/>
      <c r="AV59" s="67"/>
      <c r="AW59" s="67"/>
    </row>
    <row r="60" spans="1:49" ht="5.099999999999999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67"/>
      <c r="AU60" s="67"/>
      <c r="AV60" s="67"/>
      <c r="AW60" s="67"/>
    </row>
    <row r="61" spans="1:4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67"/>
      <c r="AU61" s="67"/>
      <c r="AV61" s="67"/>
      <c r="AW61" s="67"/>
    </row>
    <row r="62" spans="1:4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67"/>
      <c r="AU62" s="67"/>
      <c r="AV62" s="67"/>
      <c r="AW62" s="67"/>
    </row>
    <row r="63" spans="1:4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67"/>
      <c r="AU63" s="67"/>
      <c r="AV63" s="67"/>
      <c r="AW63" s="67"/>
    </row>
    <row r="64" spans="1:49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67"/>
      <c r="AU64" s="67"/>
      <c r="AV64" s="67"/>
      <c r="AW64" s="67"/>
    </row>
    <row r="65" spans="1:5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67"/>
      <c r="AU65" s="67"/>
      <c r="AV65" s="67"/>
      <c r="AW65" s="67"/>
    </row>
    <row r="66" spans="1:5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67"/>
      <c r="AU66" s="67"/>
      <c r="AV66" s="67"/>
      <c r="AW66" s="67"/>
    </row>
    <row r="67" spans="1:5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67"/>
      <c r="AU67" s="67"/>
      <c r="AV67" s="67"/>
      <c r="AW67" s="67"/>
    </row>
    <row r="68" spans="1:5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67"/>
      <c r="AU68" s="67"/>
      <c r="AV68" s="67"/>
      <c r="AW68" s="67"/>
    </row>
    <row r="69" spans="1:5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67"/>
      <c r="AU69" s="67"/>
      <c r="AV69" s="67"/>
      <c r="AW69" s="67"/>
      <c r="AX69" s="28"/>
    </row>
    <row r="70" spans="1:5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67"/>
      <c r="AU70" s="67"/>
      <c r="AV70" s="67"/>
      <c r="AW70" s="67"/>
    </row>
    <row r="71" spans="1:5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67"/>
      <c r="AU71" s="67"/>
      <c r="AV71" s="67"/>
      <c r="AW71" s="67"/>
    </row>
    <row r="72" spans="1:5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67"/>
      <c r="AU72" s="67"/>
      <c r="AV72" s="67"/>
      <c r="AW72" s="67"/>
    </row>
    <row r="73" spans="1:5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67"/>
      <c r="AU73" s="67"/>
      <c r="AV73" s="67"/>
      <c r="AW73" s="67"/>
    </row>
    <row r="74" spans="1:5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67"/>
      <c r="AU74" s="67"/>
      <c r="AV74" s="67"/>
      <c r="AW74" s="67"/>
    </row>
    <row r="75" spans="1:50" ht="5.0999999999999996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67"/>
      <c r="AU75" s="67"/>
      <c r="AV75" s="67"/>
      <c r="AW75" s="67"/>
    </row>
    <row r="76" spans="1:5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67"/>
      <c r="AU76" s="67"/>
      <c r="AV76" s="67"/>
      <c r="AW76" s="67"/>
    </row>
    <row r="77" spans="1:50" ht="5.0999999999999996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67"/>
      <c r="AU77" s="67"/>
      <c r="AV77" s="67"/>
      <c r="AW77" s="67"/>
    </row>
    <row r="78" spans="1:5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67"/>
      <c r="AU78" s="67"/>
      <c r="AV78" s="67"/>
      <c r="AW78" s="67"/>
    </row>
    <row r="79" spans="1:5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67"/>
      <c r="AU79" s="67"/>
      <c r="AV79" s="67"/>
      <c r="AW79" s="67"/>
    </row>
    <row r="80" spans="1:50" ht="6.9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67"/>
      <c r="AU80" s="67"/>
      <c r="AV80" s="67"/>
      <c r="AW80" s="67"/>
    </row>
    <row r="81" spans="1:49" ht="2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67"/>
      <c r="AU81" s="67"/>
      <c r="AV81" s="67"/>
      <c r="AW81" s="67"/>
    </row>
    <row r="82" spans="1:49" ht="6.9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67"/>
      <c r="AU82" s="67"/>
      <c r="AV82" s="67"/>
      <c r="AW82" s="67"/>
    </row>
    <row r="83" spans="1:49" ht="6.9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67"/>
      <c r="AU83" s="67"/>
      <c r="AV83" s="67"/>
      <c r="AW83" s="67"/>
    </row>
    <row r="84" spans="1:49" ht="18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67"/>
      <c r="AU84" s="67"/>
      <c r="AV84" s="67"/>
      <c r="AW84" s="67"/>
    </row>
    <row r="85" spans="1:49" ht="5.0999999999999996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67"/>
      <c r="AU85" s="67"/>
      <c r="AV85" s="67"/>
      <c r="AW85" s="67"/>
    </row>
    <row r="86" spans="1:49" ht="13.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67"/>
      <c r="AU86" s="67"/>
      <c r="AV86" s="67"/>
      <c r="AW86" s="67"/>
    </row>
    <row r="87" spans="1:49" ht="13.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67"/>
      <c r="AU87" s="67"/>
      <c r="AV87" s="67"/>
      <c r="AW87" s="67"/>
    </row>
    <row r="88" spans="1:49" ht="5.0999999999999996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67"/>
      <c r="AU88" s="67"/>
      <c r="AV88" s="67"/>
      <c r="AW88" s="67"/>
    </row>
    <row r="89" spans="1:4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67"/>
      <c r="AU89" s="67"/>
      <c r="AV89" s="67"/>
      <c r="AW89" s="67"/>
    </row>
    <row r="90" spans="1:4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67"/>
      <c r="AU90" s="67"/>
      <c r="AV90" s="67"/>
      <c r="AW90" s="67"/>
    </row>
    <row r="91" spans="1:4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67"/>
      <c r="AU91" s="67"/>
      <c r="AV91" s="67"/>
      <c r="AW91" s="67"/>
    </row>
    <row r="92" spans="1:4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67"/>
      <c r="AU92" s="67"/>
      <c r="AV92" s="67"/>
      <c r="AW92" s="67"/>
    </row>
    <row r="93" spans="1:4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67"/>
      <c r="AU93" s="67"/>
      <c r="AV93" s="67"/>
      <c r="AW93" s="67"/>
    </row>
    <row r="94" spans="1:4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67"/>
      <c r="AU94" s="67"/>
      <c r="AV94" s="67"/>
      <c r="AW94" s="67"/>
    </row>
    <row r="95" spans="1:4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67"/>
      <c r="AU95" s="67"/>
      <c r="AV95" s="67"/>
      <c r="AW95" s="67"/>
    </row>
    <row r="96" spans="1:4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67"/>
      <c r="AU96" s="67"/>
      <c r="AV96" s="67"/>
      <c r="AW96" s="67"/>
    </row>
    <row r="97" spans="1:4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67"/>
      <c r="AU97" s="67"/>
      <c r="AV97" s="67"/>
      <c r="AW97" s="67"/>
    </row>
    <row r="98" spans="1:4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67"/>
      <c r="AU98" s="67"/>
      <c r="AV98" s="67"/>
      <c r="AW98" s="67"/>
    </row>
    <row r="99" spans="1:4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67"/>
      <c r="AU99" s="67"/>
      <c r="AV99" s="67"/>
      <c r="AW99" s="67"/>
    </row>
    <row r="100" spans="1:4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67"/>
      <c r="AU100" s="67"/>
      <c r="AV100" s="67"/>
      <c r="AW100" s="67"/>
    </row>
    <row r="101" spans="1:4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67"/>
      <c r="AU101" s="67"/>
      <c r="AV101" s="67"/>
      <c r="AW101" s="67"/>
    </row>
    <row r="102" spans="1:4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67"/>
      <c r="AU102" s="67"/>
      <c r="AV102" s="67"/>
      <c r="AW102" s="67"/>
    </row>
    <row r="103" spans="1:4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67"/>
      <c r="AU103" s="67"/>
      <c r="AV103" s="67"/>
      <c r="AW103" s="67"/>
    </row>
    <row r="104" spans="1:4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67"/>
      <c r="AU104" s="67"/>
      <c r="AV104" s="67"/>
      <c r="AW104" s="67"/>
    </row>
    <row r="105" spans="1:4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67"/>
      <c r="AU105" s="67"/>
      <c r="AV105" s="67"/>
      <c r="AW105" s="67"/>
    </row>
    <row r="106" spans="1:4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67"/>
      <c r="AU106" s="67"/>
      <c r="AV106" s="67"/>
      <c r="AW106" s="67"/>
    </row>
    <row r="107" spans="1:4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67"/>
      <c r="AU107" s="67"/>
      <c r="AV107" s="67"/>
      <c r="AW107" s="67"/>
    </row>
    <row r="108" spans="1:4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67"/>
      <c r="AU108" s="67"/>
      <c r="AV108" s="67"/>
      <c r="AW108" s="67"/>
    </row>
    <row r="109" spans="1:4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67"/>
      <c r="AU109" s="67"/>
      <c r="AV109" s="67"/>
      <c r="AW109" s="67"/>
    </row>
    <row r="110" spans="1:49" ht="5.0999999999999996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67"/>
      <c r="AU110" s="67"/>
      <c r="AV110" s="67"/>
      <c r="AW110" s="67"/>
    </row>
    <row r="111" spans="1:4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67"/>
      <c r="AU111" s="67"/>
      <c r="AV111" s="67"/>
      <c r="AW111" s="67"/>
    </row>
    <row r="112" spans="1:49" x14ac:dyDescent="0.2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67"/>
      <c r="AU112" s="67"/>
      <c r="AV112" s="67"/>
      <c r="AW112" s="67"/>
    </row>
    <row r="113" spans="5:49" x14ac:dyDescent="0.2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67"/>
      <c r="AU113" s="67"/>
      <c r="AV113" s="67"/>
      <c r="AW113" s="67"/>
    </row>
    <row r="114" spans="5:49" x14ac:dyDescent="0.2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67"/>
      <c r="AU114" s="67"/>
      <c r="AV114" s="67"/>
      <c r="AW114" s="67"/>
    </row>
    <row r="115" spans="5:49" x14ac:dyDescent="0.2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67"/>
      <c r="AU115" s="67"/>
      <c r="AV115" s="67"/>
      <c r="AW115" s="67"/>
    </row>
    <row r="116" spans="5:49" x14ac:dyDescent="0.2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67"/>
      <c r="AU116" s="67"/>
      <c r="AV116" s="67"/>
      <c r="AW116" s="67"/>
    </row>
    <row r="117" spans="5:49" x14ac:dyDescent="0.2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67"/>
      <c r="AU117" s="67"/>
      <c r="AV117" s="67"/>
      <c r="AW117" s="67"/>
    </row>
    <row r="118" spans="5:49" x14ac:dyDescent="0.2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67"/>
      <c r="AU118" s="67"/>
      <c r="AV118" s="67"/>
      <c r="AW118" s="67"/>
    </row>
    <row r="119" spans="5:49" x14ac:dyDescent="0.2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67"/>
      <c r="AU119" s="67"/>
      <c r="AV119" s="67"/>
      <c r="AW119" s="67"/>
    </row>
    <row r="120" spans="5:49" x14ac:dyDescent="0.2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67"/>
      <c r="AU120" s="67"/>
      <c r="AV120" s="67"/>
      <c r="AW120" s="67"/>
    </row>
    <row r="121" spans="5:49" x14ac:dyDescent="0.2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67"/>
      <c r="AU121" s="67"/>
      <c r="AV121" s="67"/>
      <c r="AW121" s="67"/>
    </row>
    <row r="122" spans="5:49" x14ac:dyDescent="0.2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67"/>
      <c r="AU122" s="67"/>
      <c r="AV122" s="67"/>
      <c r="AW122" s="67"/>
    </row>
    <row r="123" spans="5:49" x14ac:dyDescent="0.2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67"/>
      <c r="AU123" s="67"/>
      <c r="AV123" s="67"/>
      <c r="AW123" s="67"/>
    </row>
    <row r="124" spans="5:49" x14ac:dyDescent="0.2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67"/>
      <c r="AU124" s="67"/>
      <c r="AV124" s="67"/>
      <c r="AW124" s="67"/>
    </row>
    <row r="125" spans="5:49" x14ac:dyDescent="0.2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67"/>
      <c r="AU125" s="67"/>
      <c r="AV125" s="67"/>
      <c r="AW125" s="67"/>
    </row>
    <row r="126" spans="5:49" x14ac:dyDescent="0.2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67"/>
      <c r="AU126" s="67"/>
      <c r="AV126" s="67"/>
      <c r="AW126" s="67"/>
    </row>
    <row r="127" spans="5:49" x14ac:dyDescent="0.2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67"/>
      <c r="AU127" s="67"/>
      <c r="AV127" s="67"/>
      <c r="AW127" s="67"/>
    </row>
    <row r="128" spans="5:49" x14ac:dyDescent="0.2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67"/>
      <c r="AU128" s="67"/>
      <c r="AV128" s="67"/>
      <c r="AW128" s="67"/>
    </row>
    <row r="129" spans="5:49" x14ac:dyDescent="0.2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67"/>
      <c r="AU129" s="67"/>
      <c r="AV129" s="67"/>
      <c r="AW129" s="67"/>
    </row>
    <row r="130" spans="5:49" x14ac:dyDescent="0.2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67"/>
      <c r="AU130" s="67"/>
      <c r="AV130" s="67"/>
      <c r="AW130" s="67"/>
    </row>
    <row r="131" spans="5:49" x14ac:dyDescent="0.2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67"/>
      <c r="AU131" s="67"/>
      <c r="AV131" s="67"/>
      <c r="AW131" s="67"/>
    </row>
    <row r="132" spans="5:49" ht="5.0999999999999996" customHeight="1" x14ac:dyDescent="0.2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67"/>
      <c r="AU132" s="67"/>
      <c r="AV132" s="67"/>
      <c r="AW132" s="67"/>
    </row>
    <row r="133" spans="5:49" x14ac:dyDescent="0.2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67"/>
      <c r="AU133" s="67"/>
      <c r="AV133" s="67"/>
      <c r="AW133" s="67"/>
    </row>
    <row r="134" spans="5:49" x14ac:dyDescent="0.2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67"/>
      <c r="AU134" s="67"/>
      <c r="AV134" s="67"/>
      <c r="AW134" s="67"/>
    </row>
    <row r="135" spans="5:49" x14ac:dyDescent="0.2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67"/>
      <c r="AU135" s="67"/>
      <c r="AV135" s="67"/>
      <c r="AW135" s="67"/>
    </row>
    <row r="136" spans="5:49" x14ac:dyDescent="0.2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67"/>
      <c r="AU136" s="67"/>
      <c r="AV136" s="67"/>
      <c r="AW136" s="67"/>
    </row>
    <row r="137" spans="5:49" x14ac:dyDescent="0.2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67"/>
      <c r="AU137" s="67"/>
      <c r="AV137" s="67"/>
      <c r="AW137" s="67"/>
    </row>
    <row r="138" spans="5:49" x14ac:dyDescent="0.2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67"/>
      <c r="AU138" s="67"/>
      <c r="AV138" s="67"/>
      <c r="AW138" s="67"/>
    </row>
    <row r="139" spans="5:49" x14ac:dyDescent="0.2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67"/>
      <c r="AU139" s="67"/>
      <c r="AV139" s="67"/>
      <c r="AW139" s="67"/>
    </row>
    <row r="140" spans="5:49" x14ac:dyDescent="0.2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67"/>
      <c r="AU140" s="67"/>
      <c r="AV140" s="67"/>
      <c r="AW140" s="67"/>
    </row>
    <row r="141" spans="5:49" x14ac:dyDescent="0.2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67"/>
      <c r="AU141" s="67"/>
      <c r="AV141" s="67"/>
      <c r="AW141" s="67"/>
    </row>
    <row r="142" spans="5:49" x14ac:dyDescent="0.2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67"/>
      <c r="AU142" s="67"/>
      <c r="AV142" s="67"/>
      <c r="AW142" s="67"/>
    </row>
    <row r="143" spans="5:49" x14ac:dyDescent="0.2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67"/>
      <c r="AU143" s="67"/>
      <c r="AV143" s="67"/>
      <c r="AW143" s="67"/>
    </row>
    <row r="144" spans="5:49" x14ac:dyDescent="0.2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67"/>
      <c r="AU144" s="67"/>
      <c r="AV144" s="67"/>
      <c r="AW144" s="67"/>
    </row>
    <row r="145" spans="5:49" x14ac:dyDescent="0.2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67"/>
      <c r="AU145" s="67"/>
      <c r="AV145" s="67"/>
      <c r="AW145" s="67"/>
    </row>
    <row r="146" spans="5:49" x14ac:dyDescent="0.2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67"/>
      <c r="AU146" s="67"/>
      <c r="AV146" s="67"/>
      <c r="AW146" s="67"/>
    </row>
    <row r="147" spans="5:49" x14ac:dyDescent="0.2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67"/>
      <c r="AU147" s="67"/>
      <c r="AV147" s="67"/>
      <c r="AW147" s="67"/>
    </row>
    <row r="148" spans="5:49" x14ac:dyDescent="0.2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67"/>
      <c r="AU148" s="67"/>
      <c r="AV148" s="67"/>
      <c r="AW148" s="67"/>
    </row>
    <row r="149" spans="5:49" x14ac:dyDescent="0.2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67"/>
      <c r="AU149" s="67"/>
      <c r="AV149" s="67"/>
      <c r="AW149" s="67"/>
    </row>
    <row r="150" spans="5:49" x14ac:dyDescent="0.2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67"/>
      <c r="AU150" s="67"/>
      <c r="AV150" s="67"/>
      <c r="AW150" s="67"/>
    </row>
    <row r="151" spans="5:49" x14ac:dyDescent="0.2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67"/>
      <c r="AU151" s="67"/>
      <c r="AV151" s="67"/>
      <c r="AW151" s="67"/>
    </row>
    <row r="152" spans="5:49" ht="5.0999999999999996" customHeight="1" x14ac:dyDescent="0.2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67"/>
      <c r="AU152" s="67"/>
      <c r="AV152" s="67"/>
      <c r="AW152" s="67"/>
    </row>
    <row r="153" spans="5:49" x14ac:dyDescent="0.2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67"/>
      <c r="AU153" s="67"/>
      <c r="AV153" s="67"/>
      <c r="AW153" s="67"/>
    </row>
    <row r="154" spans="5:49" ht="5.0999999999999996" customHeight="1" x14ac:dyDescent="0.2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67"/>
      <c r="AU154" s="67"/>
      <c r="AV154" s="67"/>
      <c r="AW154" s="67"/>
    </row>
    <row r="155" spans="5:49" x14ac:dyDescent="0.2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67"/>
      <c r="AU155" s="67"/>
      <c r="AV155" s="67"/>
      <c r="AW155" s="67"/>
    </row>
    <row r="156" spans="5:49" x14ac:dyDescent="0.2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67"/>
      <c r="AU156" s="67"/>
      <c r="AV156" s="67"/>
      <c r="AW156" s="67"/>
    </row>
    <row r="157" spans="5:49" ht="6.95" customHeight="1" x14ac:dyDescent="0.2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67"/>
      <c r="AU157" s="67"/>
      <c r="AV157" s="67"/>
      <c r="AW157" s="67"/>
    </row>
    <row r="158" spans="5:49" x14ac:dyDescent="0.2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67"/>
      <c r="AU158" s="67"/>
      <c r="AV158" s="67"/>
      <c r="AW158" s="67"/>
    </row>
    <row r="159" spans="5:49" ht="6.95" customHeight="1" x14ac:dyDescent="0.2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67"/>
      <c r="AU159" s="67"/>
      <c r="AV159" s="67"/>
      <c r="AW159" s="67"/>
    </row>
    <row r="160" spans="5:49" ht="6.95" customHeight="1" x14ac:dyDescent="0.2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67"/>
      <c r="AU160" s="67"/>
      <c r="AV160" s="67"/>
      <c r="AW160" s="67"/>
    </row>
    <row r="161" spans="5:49" ht="18" customHeight="1" x14ac:dyDescent="0.2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67"/>
      <c r="AU161" s="67"/>
      <c r="AV161" s="67"/>
      <c r="AW161" s="67"/>
    </row>
    <row r="162" spans="5:49" ht="5.0999999999999996" customHeight="1" x14ac:dyDescent="0.2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67"/>
      <c r="AU162" s="67"/>
      <c r="AV162" s="67"/>
      <c r="AW162" s="67"/>
    </row>
    <row r="163" spans="5:49" x14ac:dyDescent="0.2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67"/>
      <c r="AU163" s="67"/>
      <c r="AV163" s="67"/>
      <c r="AW163" s="67"/>
    </row>
    <row r="164" spans="5:49" x14ac:dyDescent="0.2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67"/>
      <c r="AU164" s="67"/>
      <c r="AV164" s="67"/>
      <c r="AW164" s="67"/>
    </row>
    <row r="165" spans="5:49" ht="5.0999999999999996" customHeight="1" x14ac:dyDescent="0.2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67"/>
      <c r="AU165" s="67"/>
      <c r="AV165" s="67"/>
      <c r="AW165" s="67"/>
    </row>
    <row r="166" spans="5:49" x14ac:dyDescent="0.2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67"/>
      <c r="AU166" s="67"/>
      <c r="AV166" s="67"/>
      <c r="AW166" s="67"/>
    </row>
    <row r="167" spans="5:49" x14ac:dyDescent="0.2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67"/>
      <c r="AU167" s="67"/>
      <c r="AV167" s="67"/>
      <c r="AW167" s="67"/>
    </row>
    <row r="168" spans="5:49" x14ac:dyDescent="0.2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67"/>
      <c r="AU168" s="67"/>
      <c r="AV168" s="67"/>
      <c r="AW168" s="67"/>
    </row>
    <row r="169" spans="5:49" x14ac:dyDescent="0.2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67"/>
      <c r="AU169" s="67"/>
      <c r="AV169" s="67"/>
      <c r="AW169" s="67"/>
    </row>
    <row r="170" spans="5:49" x14ac:dyDescent="0.2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67"/>
      <c r="AU170" s="67"/>
      <c r="AV170" s="67"/>
      <c r="AW170" s="67"/>
    </row>
    <row r="171" spans="5:49" x14ac:dyDescent="0.2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67"/>
      <c r="AU171" s="67"/>
      <c r="AV171" s="67"/>
      <c r="AW171" s="67"/>
    </row>
    <row r="172" spans="5:49" x14ac:dyDescent="0.2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67"/>
      <c r="AU172" s="67"/>
      <c r="AV172" s="67"/>
      <c r="AW172" s="67"/>
    </row>
    <row r="173" spans="5:49" x14ac:dyDescent="0.2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67"/>
      <c r="AU173" s="67"/>
      <c r="AV173" s="67"/>
      <c r="AW173" s="67"/>
    </row>
    <row r="174" spans="5:49" x14ac:dyDescent="0.2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67"/>
      <c r="AU174" s="67"/>
      <c r="AV174" s="67"/>
      <c r="AW174" s="67"/>
    </row>
    <row r="175" spans="5:49" x14ac:dyDescent="0.2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67"/>
      <c r="AU175" s="67"/>
      <c r="AV175" s="67"/>
      <c r="AW175" s="67"/>
    </row>
    <row r="176" spans="5:49" x14ac:dyDescent="0.2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67"/>
      <c r="AU176" s="67"/>
      <c r="AV176" s="67"/>
      <c r="AW176" s="67"/>
    </row>
    <row r="177" spans="5:39" x14ac:dyDescent="0.2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5:39" x14ac:dyDescent="0.2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5:39" x14ac:dyDescent="0.2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5:39" x14ac:dyDescent="0.2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5:39" x14ac:dyDescent="0.2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5:39" x14ac:dyDescent="0.2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5:39" x14ac:dyDescent="0.2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5:39" x14ac:dyDescent="0.2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5:39" x14ac:dyDescent="0.2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5:39" x14ac:dyDescent="0.2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5:39" ht="5.0999999999999996" customHeight="1" x14ac:dyDescent="0.2"/>
    <row r="209" ht="5.0999999999999996" customHeight="1" x14ac:dyDescent="0.2"/>
    <row r="229" ht="5.0999999999999996" customHeight="1" x14ac:dyDescent="0.2"/>
    <row r="231" ht="5.0999999999999996" customHeight="1" x14ac:dyDescent="0.2"/>
  </sheetData>
  <sheetProtection algorithmName="SHA-512" hashValue="BtPbXKUt7ad94y3vVk2Pbhfy34fDbt6Fvyir+MLxltzeGa6lO6vRY8dn3f24x6yunzhXUvAJIUSgvc3Gv9QipQ==" saltValue="IQTzHCr6hIq0qi4Lf+EopA==" spinCount="100000" sheet="1" selectLockedCells="1"/>
  <mergeCells count="16">
    <mergeCell ref="V5:W5"/>
    <mergeCell ref="A35:AW35"/>
    <mergeCell ref="A37:AW37"/>
    <mergeCell ref="A38:AW38"/>
    <mergeCell ref="B10:C10"/>
    <mergeCell ref="E10:F10"/>
    <mergeCell ref="E12:J12"/>
    <mergeCell ref="K12:O12"/>
    <mergeCell ref="P12:T12"/>
    <mergeCell ref="U12:Y12"/>
    <mergeCell ref="Z12:AD12"/>
    <mergeCell ref="AE12:AI12"/>
    <mergeCell ref="AJ12:AN12"/>
    <mergeCell ref="AO12:AS12"/>
    <mergeCell ref="AT12:AV12"/>
    <mergeCell ref="K5:L5"/>
  </mergeCells>
  <hyperlinks>
    <hyperlink ref="A38" r:id="rId1" xr:uid="{0E3CC603-BA2E-49C4-9D1E-1A093C98158F}"/>
  </hyperlinks>
  <pageMargins left="0.78740157499999996" right="0.78740157499999996" top="0.984251969" bottom="0.984251969" header="0.4921259845" footer="0.4921259845"/>
  <pageSetup paperSize="9" scale="51" orientation="landscape" r:id="rId2"/>
  <headerFooter alignWithMargins="0">
    <oddFooter>&amp;CRETTIG Germany GmbH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J202"/>
  <sheetViews>
    <sheetView showGridLines="0" zoomScale="130" zoomScaleNormal="130" zoomScaleSheetLayoutView="130" workbookViewId="0">
      <selection activeCell="D5" sqref="D5"/>
    </sheetView>
  </sheetViews>
  <sheetFormatPr baseColWidth="10" defaultColWidth="11.42578125" defaultRowHeight="12.75" x14ac:dyDescent="0.2"/>
  <cols>
    <col min="1" max="1" width="10.28515625" style="4" customWidth="1"/>
    <col min="2" max="2" width="0.7109375" style="4" hidden="1" customWidth="1"/>
    <col min="3" max="22" width="5.7109375" style="4" customWidth="1"/>
    <col min="23" max="23" width="6.5703125" style="4" customWidth="1"/>
    <col min="24" max="24" width="4.42578125" style="2" customWidth="1"/>
    <col min="25" max="25" width="5.28515625" style="2" customWidth="1"/>
    <col min="26" max="16384" width="11.42578125" style="2"/>
  </cols>
  <sheetData>
    <row r="1" spans="1:30" ht="6.9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"/>
      <c r="Y1" s="1"/>
    </row>
    <row r="2" spans="1:30" ht="28.5" x14ac:dyDescent="0.8">
      <c r="A2" s="205" t="s">
        <v>29</v>
      </c>
      <c r="B2" s="197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3"/>
      <c r="Y2" s="3"/>
    </row>
    <row r="3" spans="1:30" ht="6.9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30" ht="6.9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30" ht="18" customHeight="1" x14ac:dyDescent="0.25">
      <c r="A5" s="194"/>
      <c r="B5" s="194"/>
      <c r="C5" s="195" t="s">
        <v>1</v>
      </c>
      <c r="D5" s="31">
        <v>55</v>
      </c>
      <c r="E5" s="194"/>
      <c r="F5" s="191" t="s">
        <v>2</v>
      </c>
      <c r="G5" s="31">
        <v>45</v>
      </c>
      <c r="H5" s="189" t="s">
        <v>3</v>
      </c>
      <c r="I5" s="204" t="s">
        <v>30</v>
      </c>
      <c r="J5" s="31">
        <v>20</v>
      </c>
      <c r="K5" s="189" t="s">
        <v>3</v>
      </c>
      <c r="L5" s="189"/>
      <c r="M5" s="190"/>
      <c r="N5" s="107"/>
      <c r="O5" s="191"/>
      <c r="P5" s="200" t="s">
        <v>5</v>
      </c>
      <c r="Q5" s="237">
        <f>C10</f>
        <v>29.720134119884619</v>
      </c>
      <c r="R5" s="237"/>
      <c r="S5" s="201" t="s">
        <v>3</v>
      </c>
      <c r="T5" s="202"/>
      <c r="U5" s="203"/>
      <c r="V5" s="202"/>
      <c r="W5" s="202"/>
    </row>
    <row r="6" spans="1:30" ht="0.75" customHeight="1" x14ac:dyDescent="0.2">
      <c r="A6" s="104"/>
      <c r="B6" s="104"/>
      <c r="C6" s="104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4"/>
      <c r="O6" s="104"/>
      <c r="P6" s="104"/>
      <c r="Q6" s="104"/>
      <c r="R6" s="104"/>
      <c r="S6" s="104"/>
      <c r="T6" s="104"/>
      <c r="U6" s="104"/>
      <c r="V6" s="104"/>
      <c r="W6" s="104"/>
    </row>
    <row r="7" spans="1:30" x14ac:dyDescent="0.2">
      <c r="A7" s="106"/>
      <c r="B7" s="106"/>
      <c r="C7" s="106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</row>
    <row r="8" spans="1:30" s="1" customFormat="1" x14ac:dyDescent="0.2">
      <c r="A8" s="163" t="s">
        <v>31</v>
      </c>
      <c r="C8" s="148">
        <v>313</v>
      </c>
      <c r="D8" s="140">
        <v>598</v>
      </c>
      <c r="E8" s="141">
        <v>834</v>
      </c>
      <c r="F8" s="145">
        <v>412</v>
      </c>
      <c r="G8" s="140">
        <v>742</v>
      </c>
      <c r="H8" s="141">
        <v>1031</v>
      </c>
      <c r="I8" s="145">
        <v>505</v>
      </c>
      <c r="J8" s="140">
        <v>880</v>
      </c>
      <c r="K8" s="141">
        <v>1219</v>
      </c>
      <c r="L8" s="145">
        <v>550</v>
      </c>
      <c r="M8" s="140">
        <v>948</v>
      </c>
      <c r="N8" s="141">
        <v>1310</v>
      </c>
      <c r="O8" s="145">
        <v>592</v>
      </c>
      <c r="P8" s="140">
        <v>1015</v>
      </c>
      <c r="Q8" s="141">
        <v>1400</v>
      </c>
      <c r="R8" s="145">
        <v>820</v>
      </c>
      <c r="S8" s="140">
        <v>1411</v>
      </c>
      <c r="T8" s="141">
        <v>1927</v>
      </c>
      <c r="U8" s="145">
        <v>1440</v>
      </c>
      <c r="V8" s="141">
        <v>1965</v>
      </c>
      <c r="X8" s="2"/>
      <c r="Y8" s="2"/>
      <c r="Z8" s="2"/>
      <c r="AA8" s="2"/>
      <c r="AB8" s="2"/>
      <c r="AC8" s="2"/>
      <c r="AD8" s="2"/>
    </row>
    <row r="9" spans="1:30" s="3" customFormat="1" x14ac:dyDescent="0.2">
      <c r="A9" s="164" t="s">
        <v>7</v>
      </c>
      <c r="C9" s="142">
        <v>1.3072999999999999</v>
      </c>
      <c r="D9" s="143">
        <v>1.2706</v>
      </c>
      <c r="E9" s="144">
        <v>1.2926</v>
      </c>
      <c r="F9" s="146">
        <v>1.2930999999999999</v>
      </c>
      <c r="G9" s="143">
        <v>1.2758</v>
      </c>
      <c r="H9" s="144">
        <v>1.2975000000000001</v>
      </c>
      <c r="I9" s="146">
        <v>1.2789999999999999</v>
      </c>
      <c r="J9" s="143">
        <v>1.2808999999999999</v>
      </c>
      <c r="K9" s="144">
        <v>1.3023</v>
      </c>
      <c r="L9" s="146">
        <v>1.2719</v>
      </c>
      <c r="M9" s="143">
        <v>1.2835000000000001</v>
      </c>
      <c r="N9" s="144">
        <v>1.3048</v>
      </c>
      <c r="O9" s="146">
        <v>1.2647999999999999</v>
      </c>
      <c r="P9" s="143">
        <v>1.2861</v>
      </c>
      <c r="Q9" s="144">
        <v>1.3071999999999999</v>
      </c>
      <c r="R9" s="146">
        <v>1.2768999999999999</v>
      </c>
      <c r="S9" s="143">
        <v>1.2728999999999999</v>
      </c>
      <c r="T9" s="144">
        <v>1.3152999999999999</v>
      </c>
      <c r="U9" s="146">
        <v>1.2754000000000001</v>
      </c>
      <c r="V9" s="144">
        <v>1.3164</v>
      </c>
      <c r="X9" s="2"/>
      <c r="Y9" s="2"/>
      <c r="Z9" s="2"/>
      <c r="AA9" s="2"/>
      <c r="AB9" s="2"/>
      <c r="AC9" s="2"/>
      <c r="AD9" s="2"/>
    </row>
    <row r="10" spans="1:30" ht="14.25" hidden="1" x14ac:dyDescent="0.25">
      <c r="A10" s="5" t="s">
        <v>8</v>
      </c>
      <c r="B10" s="5"/>
      <c r="C10" s="230">
        <f>(D5-G5)/(LN((D5-J5)/(G5-J5)))</f>
        <v>29.720134119884619</v>
      </c>
      <c r="D10" s="23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30" ht="5.0999999999999996" hidden="1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30" x14ac:dyDescent="0.2">
      <c r="A12" s="32" t="s">
        <v>9</v>
      </c>
      <c r="B12" s="187">
        <v>250</v>
      </c>
      <c r="C12" s="232">
        <v>300</v>
      </c>
      <c r="D12" s="233"/>
      <c r="E12" s="234"/>
      <c r="F12" s="232">
        <v>400</v>
      </c>
      <c r="G12" s="233"/>
      <c r="H12" s="234"/>
      <c r="I12" s="232">
        <v>500</v>
      </c>
      <c r="J12" s="233"/>
      <c r="K12" s="234"/>
      <c r="L12" s="232">
        <v>550</v>
      </c>
      <c r="M12" s="233"/>
      <c r="N12" s="234"/>
      <c r="O12" s="232">
        <v>600</v>
      </c>
      <c r="P12" s="233"/>
      <c r="Q12" s="234"/>
      <c r="R12" s="232">
        <v>900</v>
      </c>
      <c r="S12" s="233"/>
      <c r="T12" s="234"/>
      <c r="U12" s="233" t="s">
        <v>10</v>
      </c>
      <c r="V12" s="238"/>
      <c r="W12" s="188" t="s">
        <v>9</v>
      </c>
    </row>
    <row r="13" spans="1:30" x14ac:dyDescent="0.2">
      <c r="A13" s="33" t="s">
        <v>11</v>
      </c>
      <c r="B13" s="6">
        <v>11</v>
      </c>
      <c r="C13" s="43">
        <v>10</v>
      </c>
      <c r="D13" s="44">
        <v>20</v>
      </c>
      <c r="E13" s="45">
        <v>30</v>
      </c>
      <c r="F13" s="43">
        <v>10</v>
      </c>
      <c r="G13" s="44">
        <v>20</v>
      </c>
      <c r="H13" s="45">
        <v>30</v>
      </c>
      <c r="I13" s="46">
        <v>10</v>
      </c>
      <c r="J13" s="47">
        <v>20</v>
      </c>
      <c r="K13" s="48">
        <v>30</v>
      </c>
      <c r="L13" s="43">
        <v>10</v>
      </c>
      <c r="M13" s="44">
        <v>20</v>
      </c>
      <c r="N13" s="45">
        <v>30</v>
      </c>
      <c r="O13" s="43">
        <v>10</v>
      </c>
      <c r="P13" s="44">
        <v>20</v>
      </c>
      <c r="Q13" s="45">
        <v>30</v>
      </c>
      <c r="R13" s="43">
        <v>10</v>
      </c>
      <c r="S13" s="44">
        <v>20</v>
      </c>
      <c r="T13" s="45">
        <v>30</v>
      </c>
      <c r="U13" s="44">
        <v>20</v>
      </c>
      <c r="V13" s="45">
        <v>30</v>
      </c>
      <c r="W13" s="38" t="s">
        <v>11</v>
      </c>
    </row>
    <row r="14" spans="1:30" x14ac:dyDescent="0.2">
      <c r="A14" s="34" t="s">
        <v>13</v>
      </c>
      <c r="B14" s="7" t="s">
        <v>14</v>
      </c>
      <c r="C14" s="8" t="s">
        <v>14</v>
      </c>
      <c r="D14" s="9" t="s">
        <v>14</v>
      </c>
      <c r="E14" s="10" t="s">
        <v>14</v>
      </c>
      <c r="F14" s="8" t="s">
        <v>14</v>
      </c>
      <c r="G14" s="9" t="s">
        <v>14</v>
      </c>
      <c r="H14" s="10" t="s">
        <v>14</v>
      </c>
      <c r="I14" s="8" t="s">
        <v>14</v>
      </c>
      <c r="J14" s="9" t="s">
        <v>14</v>
      </c>
      <c r="K14" s="10" t="s">
        <v>14</v>
      </c>
      <c r="L14" s="8" t="s">
        <v>14</v>
      </c>
      <c r="M14" s="9" t="s">
        <v>14</v>
      </c>
      <c r="N14" s="10" t="s">
        <v>14</v>
      </c>
      <c r="O14" s="8" t="s">
        <v>14</v>
      </c>
      <c r="P14" s="9" t="s">
        <v>14</v>
      </c>
      <c r="Q14" s="10" t="s">
        <v>14</v>
      </c>
      <c r="R14" s="8" t="s">
        <v>14</v>
      </c>
      <c r="S14" s="9" t="s">
        <v>14</v>
      </c>
      <c r="T14" s="10" t="s">
        <v>14</v>
      </c>
      <c r="U14" s="9" t="s">
        <v>14</v>
      </c>
      <c r="V14" s="10" t="s">
        <v>14</v>
      </c>
      <c r="W14" s="39" t="s">
        <v>13</v>
      </c>
    </row>
    <row r="15" spans="1:30" ht="15" customHeight="1" x14ac:dyDescent="0.2">
      <c r="A15" s="35">
        <v>400</v>
      </c>
      <c r="B15" s="11" t="e">
        <v>#REF!</v>
      </c>
      <c r="C15" s="12">
        <f t="shared" ref="C15:R29" si="0">ROUND((C$8*($C$10/49.833)^C$9)*$A15/1000,0)</f>
        <v>64</v>
      </c>
      <c r="D15" s="13">
        <f t="shared" si="0"/>
        <v>124</v>
      </c>
      <c r="E15" s="14">
        <f t="shared" si="0"/>
        <v>171</v>
      </c>
      <c r="F15" s="12">
        <f t="shared" si="0"/>
        <v>84</v>
      </c>
      <c r="G15" s="13">
        <f t="shared" si="0"/>
        <v>153</v>
      </c>
      <c r="H15" s="14">
        <f t="shared" si="0"/>
        <v>211</v>
      </c>
      <c r="I15" s="12">
        <f t="shared" si="0"/>
        <v>104</v>
      </c>
      <c r="J15" s="13">
        <f t="shared" si="0"/>
        <v>182</v>
      </c>
      <c r="K15" s="14">
        <f t="shared" si="0"/>
        <v>249</v>
      </c>
      <c r="L15" s="12">
        <f t="shared" si="0"/>
        <v>114</v>
      </c>
      <c r="M15" s="13">
        <f t="shared" si="0"/>
        <v>195</v>
      </c>
      <c r="N15" s="14">
        <f t="shared" si="0"/>
        <v>267</v>
      </c>
      <c r="O15" s="12">
        <f t="shared" si="0"/>
        <v>123</v>
      </c>
      <c r="P15" s="13">
        <f t="shared" si="0"/>
        <v>209</v>
      </c>
      <c r="Q15" s="14">
        <f t="shared" si="0"/>
        <v>285</v>
      </c>
      <c r="R15" s="12">
        <f t="shared" si="0"/>
        <v>170</v>
      </c>
      <c r="S15" s="13">
        <f t="shared" ref="P15:V29" si="1">ROUND((S$8*($C$10/49.833)^S$9)*$A15/1000,0)</f>
        <v>292</v>
      </c>
      <c r="T15" s="14">
        <f t="shared" si="1"/>
        <v>391</v>
      </c>
      <c r="U15" s="13">
        <f t="shared" si="1"/>
        <v>298</v>
      </c>
      <c r="V15" s="14">
        <f t="shared" si="1"/>
        <v>398</v>
      </c>
      <c r="W15" s="40">
        <v>400</v>
      </c>
    </row>
    <row r="16" spans="1:30" ht="15" customHeight="1" x14ac:dyDescent="0.2">
      <c r="A16" s="36">
        <v>500</v>
      </c>
      <c r="B16" s="15" t="e">
        <v>#REF!</v>
      </c>
      <c r="C16" s="16">
        <f t="shared" si="0"/>
        <v>80</v>
      </c>
      <c r="D16" s="17">
        <f t="shared" si="0"/>
        <v>155</v>
      </c>
      <c r="E16" s="18">
        <f t="shared" si="0"/>
        <v>214</v>
      </c>
      <c r="F16" s="16">
        <f t="shared" si="0"/>
        <v>106</v>
      </c>
      <c r="G16" s="17">
        <f t="shared" si="0"/>
        <v>192</v>
      </c>
      <c r="H16" s="18">
        <f t="shared" si="0"/>
        <v>264</v>
      </c>
      <c r="I16" s="16">
        <f t="shared" si="0"/>
        <v>130</v>
      </c>
      <c r="J16" s="17">
        <f t="shared" si="0"/>
        <v>227</v>
      </c>
      <c r="K16" s="18">
        <f t="shared" si="0"/>
        <v>311</v>
      </c>
      <c r="L16" s="16">
        <f t="shared" si="0"/>
        <v>143</v>
      </c>
      <c r="M16" s="17">
        <f t="shared" si="0"/>
        <v>244</v>
      </c>
      <c r="N16" s="18">
        <f t="shared" si="0"/>
        <v>334</v>
      </c>
      <c r="O16" s="16">
        <f t="shared" si="0"/>
        <v>154</v>
      </c>
      <c r="P16" s="17">
        <f t="shared" si="1"/>
        <v>261</v>
      </c>
      <c r="Q16" s="18">
        <f t="shared" si="1"/>
        <v>356</v>
      </c>
      <c r="R16" s="16">
        <f t="shared" si="1"/>
        <v>212</v>
      </c>
      <c r="S16" s="17">
        <f t="shared" si="1"/>
        <v>365</v>
      </c>
      <c r="T16" s="18">
        <f t="shared" si="1"/>
        <v>488</v>
      </c>
      <c r="U16" s="17">
        <f t="shared" si="1"/>
        <v>372</v>
      </c>
      <c r="V16" s="18">
        <f t="shared" si="1"/>
        <v>498</v>
      </c>
      <c r="W16" s="41">
        <v>500</v>
      </c>
    </row>
    <row r="17" spans="1:23" ht="15" customHeight="1" x14ac:dyDescent="0.2">
      <c r="A17" s="36">
        <v>600</v>
      </c>
      <c r="B17" s="15" t="e">
        <v>#REF!</v>
      </c>
      <c r="C17" s="16">
        <f t="shared" si="0"/>
        <v>96</v>
      </c>
      <c r="D17" s="17">
        <f t="shared" si="0"/>
        <v>186</v>
      </c>
      <c r="E17" s="18">
        <f t="shared" si="0"/>
        <v>257</v>
      </c>
      <c r="F17" s="16">
        <f t="shared" si="0"/>
        <v>127</v>
      </c>
      <c r="G17" s="17">
        <f t="shared" si="0"/>
        <v>230</v>
      </c>
      <c r="H17" s="18">
        <f t="shared" si="0"/>
        <v>316</v>
      </c>
      <c r="I17" s="16">
        <f t="shared" si="0"/>
        <v>156</v>
      </c>
      <c r="J17" s="17">
        <f t="shared" si="0"/>
        <v>272</v>
      </c>
      <c r="K17" s="18">
        <f t="shared" si="0"/>
        <v>373</v>
      </c>
      <c r="L17" s="16">
        <f t="shared" si="0"/>
        <v>171</v>
      </c>
      <c r="M17" s="17">
        <f t="shared" si="0"/>
        <v>293</v>
      </c>
      <c r="N17" s="18">
        <f t="shared" si="0"/>
        <v>400</v>
      </c>
      <c r="O17" s="16">
        <f t="shared" si="0"/>
        <v>185</v>
      </c>
      <c r="P17" s="17">
        <f t="shared" si="1"/>
        <v>313</v>
      </c>
      <c r="Q17" s="18">
        <f t="shared" si="1"/>
        <v>427</v>
      </c>
      <c r="R17" s="16">
        <f t="shared" si="1"/>
        <v>254</v>
      </c>
      <c r="S17" s="17">
        <f t="shared" si="1"/>
        <v>438</v>
      </c>
      <c r="T17" s="18">
        <f t="shared" si="1"/>
        <v>586</v>
      </c>
      <c r="U17" s="17">
        <f t="shared" si="1"/>
        <v>447</v>
      </c>
      <c r="V17" s="18">
        <f t="shared" si="1"/>
        <v>597</v>
      </c>
      <c r="W17" s="41">
        <v>600</v>
      </c>
    </row>
    <row r="18" spans="1:23" ht="15" customHeight="1" x14ac:dyDescent="0.2">
      <c r="A18" s="36">
        <v>700</v>
      </c>
      <c r="B18" s="15" t="e">
        <v>#REF!</v>
      </c>
      <c r="C18" s="16">
        <f t="shared" si="0"/>
        <v>111</v>
      </c>
      <c r="D18" s="17">
        <f t="shared" si="0"/>
        <v>217</v>
      </c>
      <c r="E18" s="18">
        <f t="shared" si="0"/>
        <v>299</v>
      </c>
      <c r="F18" s="16">
        <f t="shared" si="0"/>
        <v>148</v>
      </c>
      <c r="G18" s="17">
        <f t="shared" si="0"/>
        <v>269</v>
      </c>
      <c r="H18" s="18">
        <f t="shared" si="0"/>
        <v>369</v>
      </c>
      <c r="I18" s="16">
        <f t="shared" si="0"/>
        <v>183</v>
      </c>
      <c r="J18" s="17">
        <f t="shared" si="0"/>
        <v>318</v>
      </c>
      <c r="K18" s="18">
        <f t="shared" si="0"/>
        <v>435</v>
      </c>
      <c r="L18" s="16">
        <f t="shared" si="0"/>
        <v>200</v>
      </c>
      <c r="M18" s="17">
        <f t="shared" si="0"/>
        <v>342</v>
      </c>
      <c r="N18" s="18">
        <f t="shared" si="0"/>
        <v>467</v>
      </c>
      <c r="O18" s="16">
        <f t="shared" si="0"/>
        <v>216</v>
      </c>
      <c r="P18" s="17">
        <f t="shared" si="1"/>
        <v>365</v>
      </c>
      <c r="Q18" s="18">
        <f t="shared" si="1"/>
        <v>499</v>
      </c>
      <c r="R18" s="16">
        <f t="shared" si="1"/>
        <v>297</v>
      </c>
      <c r="S18" s="17">
        <f t="shared" si="1"/>
        <v>512</v>
      </c>
      <c r="T18" s="18">
        <f t="shared" si="1"/>
        <v>684</v>
      </c>
      <c r="U18" s="17">
        <f t="shared" si="1"/>
        <v>521</v>
      </c>
      <c r="V18" s="18">
        <f t="shared" si="1"/>
        <v>697</v>
      </c>
      <c r="W18" s="41">
        <v>700</v>
      </c>
    </row>
    <row r="19" spans="1:23" ht="15" customHeight="1" x14ac:dyDescent="0.2">
      <c r="A19" s="36">
        <v>800</v>
      </c>
      <c r="B19" s="15" t="e">
        <v>#REF!</v>
      </c>
      <c r="C19" s="16">
        <f t="shared" si="0"/>
        <v>127</v>
      </c>
      <c r="D19" s="17">
        <f t="shared" si="0"/>
        <v>248</v>
      </c>
      <c r="E19" s="18">
        <f t="shared" si="0"/>
        <v>342</v>
      </c>
      <c r="F19" s="16">
        <f t="shared" si="0"/>
        <v>169</v>
      </c>
      <c r="G19" s="17">
        <f t="shared" si="0"/>
        <v>307</v>
      </c>
      <c r="H19" s="18">
        <f t="shared" si="0"/>
        <v>422</v>
      </c>
      <c r="I19" s="16">
        <f t="shared" si="0"/>
        <v>209</v>
      </c>
      <c r="J19" s="17">
        <f t="shared" si="0"/>
        <v>363</v>
      </c>
      <c r="K19" s="18">
        <f t="shared" si="0"/>
        <v>497</v>
      </c>
      <c r="L19" s="16">
        <f t="shared" si="0"/>
        <v>228</v>
      </c>
      <c r="M19" s="17">
        <f t="shared" si="0"/>
        <v>391</v>
      </c>
      <c r="N19" s="18">
        <f t="shared" si="0"/>
        <v>534</v>
      </c>
      <c r="O19" s="16">
        <f t="shared" si="0"/>
        <v>246</v>
      </c>
      <c r="P19" s="17">
        <f t="shared" si="1"/>
        <v>418</v>
      </c>
      <c r="Q19" s="18">
        <f t="shared" si="1"/>
        <v>570</v>
      </c>
      <c r="R19" s="16">
        <f t="shared" si="1"/>
        <v>339</v>
      </c>
      <c r="S19" s="17">
        <f t="shared" si="1"/>
        <v>585</v>
      </c>
      <c r="T19" s="18">
        <f t="shared" si="1"/>
        <v>781</v>
      </c>
      <c r="U19" s="17">
        <f t="shared" si="1"/>
        <v>596</v>
      </c>
      <c r="V19" s="18">
        <f t="shared" si="1"/>
        <v>796</v>
      </c>
      <c r="W19" s="41">
        <v>800</v>
      </c>
    </row>
    <row r="20" spans="1:23" ht="15" customHeight="1" x14ac:dyDescent="0.2">
      <c r="A20" s="36">
        <v>900</v>
      </c>
      <c r="B20" s="15" t="e">
        <v>#REF!</v>
      </c>
      <c r="C20" s="16">
        <f t="shared" si="0"/>
        <v>143</v>
      </c>
      <c r="D20" s="17">
        <f t="shared" si="0"/>
        <v>279</v>
      </c>
      <c r="E20" s="18">
        <f t="shared" si="0"/>
        <v>385</v>
      </c>
      <c r="F20" s="16">
        <f t="shared" si="0"/>
        <v>190</v>
      </c>
      <c r="G20" s="17">
        <f t="shared" si="0"/>
        <v>345</v>
      </c>
      <c r="H20" s="18">
        <f t="shared" si="0"/>
        <v>475</v>
      </c>
      <c r="I20" s="16">
        <f t="shared" si="0"/>
        <v>235</v>
      </c>
      <c r="J20" s="17">
        <f t="shared" si="0"/>
        <v>409</v>
      </c>
      <c r="K20" s="18">
        <f t="shared" si="0"/>
        <v>560</v>
      </c>
      <c r="L20" s="16">
        <f t="shared" si="0"/>
        <v>257</v>
      </c>
      <c r="M20" s="17">
        <f t="shared" si="0"/>
        <v>439</v>
      </c>
      <c r="N20" s="18">
        <f t="shared" si="0"/>
        <v>601</v>
      </c>
      <c r="O20" s="16">
        <f t="shared" si="0"/>
        <v>277</v>
      </c>
      <c r="P20" s="17">
        <f t="shared" si="1"/>
        <v>470</v>
      </c>
      <c r="Q20" s="18">
        <f t="shared" si="1"/>
        <v>641</v>
      </c>
      <c r="R20" s="16">
        <f t="shared" si="1"/>
        <v>381</v>
      </c>
      <c r="S20" s="17">
        <f t="shared" si="1"/>
        <v>658</v>
      </c>
      <c r="T20" s="18">
        <f t="shared" si="1"/>
        <v>879</v>
      </c>
      <c r="U20" s="17">
        <f t="shared" si="1"/>
        <v>670</v>
      </c>
      <c r="V20" s="18">
        <f t="shared" si="1"/>
        <v>896</v>
      </c>
      <c r="W20" s="41">
        <v>900</v>
      </c>
    </row>
    <row r="21" spans="1:23" ht="15" customHeight="1" x14ac:dyDescent="0.2">
      <c r="A21" s="36">
        <v>1000</v>
      </c>
      <c r="B21" s="15" t="e">
        <v>#REF!</v>
      </c>
      <c r="C21" s="16">
        <f t="shared" si="0"/>
        <v>159</v>
      </c>
      <c r="D21" s="17">
        <f t="shared" si="0"/>
        <v>310</v>
      </c>
      <c r="E21" s="18">
        <f t="shared" si="0"/>
        <v>428</v>
      </c>
      <c r="F21" s="16">
        <f t="shared" si="0"/>
        <v>211</v>
      </c>
      <c r="G21" s="17">
        <f t="shared" si="0"/>
        <v>384</v>
      </c>
      <c r="H21" s="18">
        <f t="shared" si="0"/>
        <v>527</v>
      </c>
      <c r="I21" s="16">
        <f t="shared" si="0"/>
        <v>261</v>
      </c>
      <c r="J21" s="17">
        <f t="shared" si="0"/>
        <v>454</v>
      </c>
      <c r="K21" s="18">
        <f t="shared" si="0"/>
        <v>622</v>
      </c>
      <c r="L21" s="16">
        <f t="shared" si="0"/>
        <v>285</v>
      </c>
      <c r="M21" s="17">
        <f t="shared" si="0"/>
        <v>488</v>
      </c>
      <c r="N21" s="18">
        <f t="shared" si="0"/>
        <v>667</v>
      </c>
      <c r="O21" s="16">
        <f t="shared" si="0"/>
        <v>308</v>
      </c>
      <c r="P21" s="17">
        <f t="shared" si="1"/>
        <v>522</v>
      </c>
      <c r="Q21" s="18">
        <f t="shared" si="1"/>
        <v>712</v>
      </c>
      <c r="R21" s="16">
        <f t="shared" si="1"/>
        <v>424</v>
      </c>
      <c r="S21" s="17">
        <f t="shared" si="1"/>
        <v>731</v>
      </c>
      <c r="T21" s="18">
        <f t="shared" si="1"/>
        <v>976</v>
      </c>
      <c r="U21" s="17">
        <f t="shared" si="1"/>
        <v>745</v>
      </c>
      <c r="V21" s="18">
        <f t="shared" si="1"/>
        <v>995</v>
      </c>
      <c r="W21" s="41">
        <v>1000</v>
      </c>
    </row>
    <row r="22" spans="1:23" ht="15" customHeight="1" x14ac:dyDescent="0.2">
      <c r="A22" s="36">
        <v>1100</v>
      </c>
      <c r="B22" s="15" t="e">
        <v>#REF!</v>
      </c>
      <c r="C22" s="16">
        <f t="shared" si="0"/>
        <v>175</v>
      </c>
      <c r="D22" s="17">
        <f t="shared" si="0"/>
        <v>341</v>
      </c>
      <c r="E22" s="18">
        <f t="shared" si="0"/>
        <v>470</v>
      </c>
      <c r="F22" s="16">
        <f t="shared" si="0"/>
        <v>232</v>
      </c>
      <c r="G22" s="17">
        <f t="shared" si="0"/>
        <v>422</v>
      </c>
      <c r="H22" s="18">
        <f t="shared" si="0"/>
        <v>580</v>
      </c>
      <c r="I22" s="16">
        <f t="shared" si="0"/>
        <v>287</v>
      </c>
      <c r="J22" s="17">
        <f t="shared" si="0"/>
        <v>499</v>
      </c>
      <c r="K22" s="18">
        <f t="shared" si="0"/>
        <v>684</v>
      </c>
      <c r="L22" s="16">
        <f t="shared" si="0"/>
        <v>314</v>
      </c>
      <c r="M22" s="17">
        <f t="shared" si="0"/>
        <v>537</v>
      </c>
      <c r="N22" s="18">
        <f t="shared" si="0"/>
        <v>734</v>
      </c>
      <c r="O22" s="16">
        <f t="shared" si="0"/>
        <v>339</v>
      </c>
      <c r="P22" s="17">
        <f t="shared" si="1"/>
        <v>574</v>
      </c>
      <c r="Q22" s="18">
        <f t="shared" si="1"/>
        <v>784</v>
      </c>
      <c r="R22" s="16">
        <f t="shared" si="1"/>
        <v>466</v>
      </c>
      <c r="S22" s="17">
        <f t="shared" si="1"/>
        <v>804</v>
      </c>
      <c r="T22" s="18">
        <f t="shared" si="1"/>
        <v>1074</v>
      </c>
      <c r="U22" s="17">
        <f t="shared" si="1"/>
        <v>819</v>
      </c>
      <c r="V22" s="18">
        <f t="shared" si="1"/>
        <v>1095</v>
      </c>
      <c r="W22" s="41">
        <v>1100</v>
      </c>
    </row>
    <row r="23" spans="1:23" ht="15" customHeight="1" x14ac:dyDescent="0.2">
      <c r="A23" s="36">
        <v>1200</v>
      </c>
      <c r="B23" s="15" t="e">
        <v>#REF!</v>
      </c>
      <c r="C23" s="16">
        <f t="shared" si="0"/>
        <v>191</v>
      </c>
      <c r="D23" s="17">
        <f t="shared" si="0"/>
        <v>372</v>
      </c>
      <c r="E23" s="18">
        <f t="shared" si="0"/>
        <v>513</v>
      </c>
      <c r="F23" s="16">
        <f t="shared" si="0"/>
        <v>253</v>
      </c>
      <c r="G23" s="17">
        <f t="shared" si="0"/>
        <v>460</v>
      </c>
      <c r="H23" s="18">
        <f t="shared" si="0"/>
        <v>633</v>
      </c>
      <c r="I23" s="16">
        <f t="shared" si="0"/>
        <v>313</v>
      </c>
      <c r="J23" s="17">
        <f t="shared" si="0"/>
        <v>545</v>
      </c>
      <c r="K23" s="18">
        <f t="shared" si="0"/>
        <v>746</v>
      </c>
      <c r="L23" s="16">
        <f t="shared" si="0"/>
        <v>342</v>
      </c>
      <c r="M23" s="17">
        <f t="shared" si="0"/>
        <v>586</v>
      </c>
      <c r="N23" s="18">
        <f t="shared" si="0"/>
        <v>801</v>
      </c>
      <c r="O23" s="16">
        <f t="shared" si="0"/>
        <v>369</v>
      </c>
      <c r="P23" s="17">
        <f t="shared" si="1"/>
        <v>627</v>
      </c>
      <c r="Q23" s="18">
        <f t="shared" si="1"/>
        <v>855</v>
      </c>
      <c r="R23" s="16">
        <f t="shared" si="1"/>
        <v>509</v>
      </c>
      <c r="S23" s="17">
        <f t="shared" si="1"/>
        <v>877</v>
      </c>
      <c r="T23" s="18">
        <f t="shared" si="1"/>
        <v>1172</v>
      </c>
      <c r="U23" s="17">
        <f t="shared" si="1"/>
        <v>894</v>
      </c>
      <c r="V23" s="18">
        <f t="shared" si="1"/>
        <v>1194</v>
      </c>
      <c r="W23" s="41">
        <v>1200</v>
      </c>
    </row>
    <row r="24" spans="1:23" ht="15" customHeight="1" x14ac:dyDescent="0.2">
      <c r="A24" s="36">
        <v>1400</v>
      </c>
      <c r="B24" s="15" t="e">
        <v>#REF!</v>
      </c>
      <c r="C24" s="16">
        <f t="shared" si="0"/>
        <v>223</v>
      </c>
      <c r="D24" s="17">
        <f t="shared" si="0"/>
        <v>434</v>
      </c>
      <c r="E24" s="18">
        <f t="shared" si="0"/>
        <v>599</v>
      </c>
      <c r="F24" s="16">
        <f t="shared" si="0"/>
        <v>296</v>
      </c>
      <c r="G24" s="17">
        <f t="shared" si="0"/>
        <v>537</v>
      </c>
      <c r="H24" s="18">
        <f t="shared" si="0"/>
        <v>738</v>
      </c>
      <c r="I24" s="16">
        <f t="shared" si="0"/>
        <v>365</v>
      </c>
      <c r="J24" s="17">
        <f t="shared" si="0"/>
        <v>635</v>
      </c>
      <c r="K24" s="18">
        <f t="shared" si="0"/>
        <v>871</v>
      </c>
      <c r="L24" s="16">
        <f t="shared" si="0"/>
        <v>399</v>
      </c>
      <c r="M24" s="17">
        <f t="shared" si="0"/>
        <v>684</v>
      </c>
      <c r="N24" s="18">
        <f t="shared" si="0"/>
        <v>934</v>
      </c>
      <c r="O24" s="16">
        <f t="shared" si="0"/>
        <v>431</v>
      </c>
      <c r="P24" s="17">
        <f t="shared" si="1"/>
        <v>731</v>
      </c>
      <c r="Q24" s="18">
        <f t="shared" si="1"/>
        <v>997</v>
      </c>
      <c r="R24" s="16">
        <f t="shared" si="1"/>
        <v>593</v>
      </c>
      <c r="S24" s="17">
        <f t="shared" si="1"/>
        <v>1023</v>
      </c>
      <c r="T24" s="18">
        <f t="shared" si="1"/>
        <v>1367</v>
      </c>
      <c r="U24" s="17">
        <f t="shared" si="1"/>
        <v>1043</v>
      </c>
      <c r="V24" s="18">
        <f t="shared" si="1"/>
        <v>1393</v>
      </c>
      <c r="W24" s="41">
        <v>1400</v>
      </c>
    </row>
    <row r="25" spans="1:23" ht="15" customHeight="1" x14ac:dyDescent="0.2">
      <c r="A25" s="36">
        <v>1600</v>
      </c>
      <c r="B25" s="15" t="e">
        <v>#REF!</v>
      </c>
      <c r="C25" s="16">
        <f t="shared" si="0"/>
        <v>255</v>
      </c>
      <c r="D25" s="17">
        <f t="shared" si="0"/>
        <v>496</v>
      </c>
      <c r="E25" s="18">
        <f t="shared" si="0"/>
        <v>684</v>
      </c>
      <c r="F25" s="16">
        <f t="shared" si="0"/>
        <v>338</v>
      </c>
      <c r="G25" s="17">
        <f t="shared" si="0"/>
        <v>614</v>
      </c>
      <c r="H25" s="18">
        <f t="shared" si="0"/>
        <v>844</v>
      </c>
      <c r="I25" s="16">
        <f t="shared" si="0"/>
        <v>417</v>
      </c>
      <c r="J25" s="17">
        <f t="shared" si="0"/>
        <v>726</v>
      </c>
      <c r="K25" s="18">
        <f t="shared" si="0"/>
        <v>995</v>
      </c>
      <c r="L25" s="16">
        <f t="shared" si="0"/>
        <v>456</v>
      </c>
      <c r="M25" s="17">
        <f t="shared" si="0"/>
        <v>781</v>
      </c>
      <c r="N25" s="18">
        <f t="shared" si="0"/>
        <v>1068</v>
      </c>
      <c r="O25" s="16">
        <f t="shared" si="0"/>
        <v>493</v>
      </c>
      <c r="P25" s="17">
        <f t="shared" si="1"/>
        <v>835</v>
      </c>
      <c r="Q25" s="18">
        <f t="shared" si="1"/>
        <v>1140</v>
      </c>
      <c r="R25" s="16">
        <f t="shared" si="1"/>
        <v>678</v>
      </c>
      <c r="S25" s="17">
        <f t="shared" si="1"/>
        <v>1169</v>
      </c>
      <c r="T25" s="18">
        <f t="shared" si="1"/>
        <v>1562</v>
      </c>
      <c r="U25" s="17">
        <f t="shared" si="1"/>
        <v>1192</v>
      </c>
      <c r="V25" s="18">
        <f t="shared" si="1"/>
        <v>1592</v>
      </c>
      <c r="W25" s="41">
        <v>1600</v>
      </c>
    </row>
    <row r="26" spans="1:23" ht="15" customHeight="1" x14ac:dyDescent="0.2">
      <c r="A26" s="36">
        <v>1800</v>
      </c>
      <c r="B26" s="15" t="e">
        <v>#REF!</v>
      </c>
      <c r="C26" s="16">
        <f t="shared" si="0"/>
        <v>287</v>
      </c>
      <c r="D26" s="17">
        <f t="shared" si="0"/>
        <v>558</v>
      </c>
      <c r="E26" s="18">
        <f t="shared" si="0"/>
        <v>770</v>
      </c>
      <c r="F26" s="16">
        <f t="shared" si="0"/>
        <v>380</v>
      </c>
      <c r="G26" s="17">
        <f t="shared" si="0"/>
        <v>691</v>
      </c>
      <c r="H26" s="18">
        <f t="shared" si="0"/>
        <v>949</v>
      </c>
      <c r="I26" s="16">
        <f t="shared" si="0"/>
        <v>469</v>
      </c>
      <c r="J26" s="17">
        <f t="shared" si="0"/>
        <v>817</v>
      </c>
      <c r="K26" s="18">
        <f t="shared" si="0"/>
        <v>1119</v>
      </c>
      <c r="L26" s="16">
        <f t="shared" si="0"/>
        <v>513</v>
      </c>
      <c r="M26" s="17">
        <f t="shared" si="0"/>
        <v>879</v>
      </c>
      <c r="N26" s="18">
        <f t="shared" si="0"/>
        <v>1201</v>
      </c>
      <c r="O26" s="16">
        <f t="shared" si="0"/>
        <v>554</v>
      </c>
      <c r="P26" s="17">
        <f t="shared" si="1"/>
        <v>940</v>
      </c>
      <c r="Q26" s="18">
        <f t="shared" si="1"/>
        <v>1282</v>
      </c>
      <c r="R26" s="16">
        <f t="shared" si="1"/>
        <v>763</v>
      </c>
      <c r="S26" s="17">
        <f t="shared" si="1"/>
        <v>1315</v>
      </c>
      <c r="T26" s="18">
        <f t="shared" si="1"/>
        <v>1758</v>
      </c>
      <c r="U26" s="17">
        <f t="shared" si="1"/>
        <v>1341</v>
      </c>
      <c r="V26" s="18">
        <f t="shared" si="1"/>
        <v>1791</v>
      </c>
      <c r="W26" s="41">
        <v>1800</v>
      </c>
    </row>
    <row r="27" spans="1:23" ht="15" customHeight="1" x14ac:dyDescent="0.2">
      <c r="A27" s="36">
        <v>2000</v>
      </c>
      <c r="B27" s="15" t="e">
        <v>#REF!</v>
      </c>
      <c r="C27" s="16">
        <f t="shared" si="0"/>
        <v>319</v>
      </c>
      <c r="D27" s="17">
        <f t="shared" si="0"/>
        <v>620</v>
      </c>
      <c r="E27" s="18">
        <f t="shared" si="0"/>
        <v>855</v>
      </c>
      <c r="F27" s="16">
        <f t="shared" si="0"/>
        <v>422</v>
      </c>
      <c r="G27" s="17">
        <f t="shared" si="0"/>
        <v>767</v>
      </c>
      <c r="H27" s="18">
        <f t="shared" si="0"/>
        <v>1054</v>
      </c>
      <c r="I27" s="16">
        <f t="shared" si="0"/>
        <v>521</v>
      </c>
      <c r="J27" s="17">
        <f t="shared" si="0"/>
        <v>908</v>
      </c>
      <c r="K27" s="18">
        <f t="shared" si="0"/>
        <v>1244</v>
      </c>
      <c r="L27" s="16">
        <f t="shared" si="0"/>
        <v>570</v>
      </c>
      <c r="M27" s="17">
        <f t="shared" si="0"/>
        <v>977</v>
      </c>
      <c r="N27" s="18">
        <f t="shared" si="0"/>
        <v>1335</v>
      </c>
      <c r="O27" s="16">
        <f t="shared" si="0"/>
        <v>616</v>
      </c>
      <c r="P27" s="17">
        <f t="shared" si="1"/>
        <v>1044</v>
      </c>
      <c r="Q27" s="18">
        <f t="shared" si="1"/>
        <v>1425</v>
      </c>
      <c r="R27" s="16">
        <f t="shared" si="1"/>
        <v>848</v>
      </c>
      <c r="S27" s="17">
        <f t="shared" si="1"/>
        <v>1462</v>
      </c>
      <c r="T27" s="18">
        <f t="shared" si="1"/>
        <v>1953</v>
      </c>
      <c r="U27" s="17">
        <f t="shared" si="1"/>
        <v>1490</v>
      </c>
      <c r="V27" s="18">
        <f t="shared" si="1"/>
        <v>1990</v>
      </c>
      <c r="W27" s="41">
        <v>2000</v>
      </c>
    </row>
    <row r="28" spans="1:23" ht="15" customHeight="1" x14ac:dyDescent="0.2">
      <c r="A28" s="36">
        <v>2300</v>
      </c>
      <c r="B28" s="15" t="e">
        <v>#REF!</v>
      </c>
      <c r="C28" s="112"/>
      <c r="D28" s="17">
        <f t="shared" si="0"/>
        <v>713</v>
      </c>
      <c r="E28" s="18">
        <f t="shared" si="0"/>
        <v>983</v>
      </c>
      <c r="F28" s="112"/>
      <c r="G28" s="17">
        <f t="shared" si="0"/>
        <v>883</v>
      </c>
      <c r="H28" s="18">
        <f t="shared" si="0"/>
        <v>1213</v>
      </c>
      <c r="I28" s="16">
        <f t="shared" si="0"/>
        <v>600</v>
      </c>
      <c r="J28" s="17">
        <f t="shared" si="0"/>
        <v>1044</v>
      </c>
      <c r="K28" s="18">
        <f t="shared" si="0"/>
        <v>1430</v>
      </c>
      <c r="L28" s="16">
        <f t="shared" si="0"/>
        <v>656</v>
      </c>
      <c r="M28" s="17">
        <f t="shared" si="0"/>
        <v>1123</v>
      </c>
      <c r="N28" s="18">
        <f t="shared" si="0"/>
        <v>1535</v>
      </c>
      <c r="O28" s="16">
        <f t="shared" si="0"/>
        <v>708</v>
      </c>
      <c r="P28" s="17">
        <f t="shared" si="1"/>
        <v>1201</v>
      </c>
      <c r="Q28" s="18">
        <f t="shared" si="1"/>
        <v>1638</v>
      </c>
      <c r="R28" s="112"/>
      <c r="S28" s="113"/>
      <c r="T28" s="114"/>
      <c r="U28" s="113"/>
      <c r="V28" s="114"/>
      <c r="W28" s="41">
        <v>2300</v>
      </c>
    </row>
    <row r="29" spans="1:23" ht="15" customHeight="1" x14ac:dyDescent="0.2">
      <c r="A29" s="36">
        <v>2600</v>
      </c>
      <c r="B29" s="15" t="e">
        <v>#REF!</v>
      </c>
      <c r="C29" s="112"/>
      <c r="D29" s="17">
        <f t="shared" si="0"/>
        <v>806</v>
      </c>
      <c r="E29" s="18">
        <f t="shared" si="0"/>
        <v>1112</v>
      </c>
      <c r="F29" s="112"/>
      <c r="G29" s="17">
        <f t="shared" si="0"/>
        <v>998</v>
      </c>
      <c r="H29" s="18">
        <f t="shared" si="0"/>
        <v>1371</v>
      </c>
      <c r="I29" s="16">
        <f t="shared" si="0"/>
        <v>678</v>
      </c>
      <c r="J29" s="17">
        <f t="shared" si="0"/>
        <v>1180</v>
      </c>
      <c r="K29" s="18">
        <f t="shared" si="0"/>
        <v>1617</v>
      </c>
      <c r="L29" s="16">
        <f t="shared" si="0"/>
        <v>741</v>
      </c>
      <c r="M29" s="17">
        <f t="shared" si="0"/>
        <v>1270</v>
      </c>
      <c r="N29" s="18">
        <f t="shared" si="0"/>
        <v>1735</v>
      </c>
      <c r="O29" s="16">
        <f t="shared" si="0"/>
        <v>801</v>
      </c>
      <c r="P29" s="17">
        <f t="shared" si="1"/>
        <v>1358</v>
      </c>
      <c r="Q29" s="18">
        <f t="shared" si="1"/>
        <v>1852</v>
      </c>
      <c r="R29" s="112"/>
      <c r="S29" s="113"/>
      <c r="T29" s="114"/>
      <c r="U29" s="113"/>
      <c r="V29" s="114"/>
      <c r="W29" s="41">
        <v>2600</v>
      </c>
    </row>
    <row r="30" spans="1:23" x14ac:dyDescent="0.2">
      <c r="A30" s="37">
        <v>3000</v>
      </c>
      <c r="B30" s="19" t="e">
        <v>#REF!</v>
      </c>
      <c r="C30" s="115"/>
      <c r="D30" s="21">
        <f t="shared" ref="D30:Q30" si="2">ROUND((D$8*($C$10/49.833)^D$9)*$A30/1000,0)</f>
        <v>930</v>
      </c>
      <c r="E30" s="22">
        <f t="shared" si="2"/>
        <v>1283</v>
      </c>
      <c r="F30" s="115"/>
      <c r="G30" s="21">
        <f t="shared" si="2"/>
        <v>1151</v>
      </c>
      <c r="H30" s="22">
        <f t="shared" si="2"/>
        <v>1582</v>
      </c>
      <c r="I30" s="20">
        <f t="shared" si="2"/>
        <v>782</v>
      </c>
      <c r="J30" s="21">
        <f t="shared" si="2"/>
        <v>1362</v>
      </c>
      <c r="K30" s="22">
        <f t="shared" si="2"/>
        <v>1866</v>
      </c>
      <c r="L30" s="20">
        <f t="shared" si="2"/>
        <v>855</v>
      </c>
      <c r="M30" s="21">
        <f t="shared" si="2"/>
        <v>1465</v>
      </c>
      <c r="N30" s="22">
        <f t="shared" si="2"/>
        <v>2002</v>
      </c>
      <c r="O30" s="20">
        <f t="shared" si="2"/>
        <v>924</v>
      </c>
      <c r="P30" s="21">
        <f t="shared" si="2"/>
        <v>1566</v>
      </c>
      <c r="Q30" s="22">
        <f t="shared" si="2"/>
        <v>2137</v>
      </c>
      <c r="R30" s="115"/>
      <c r="S30" s="116"/>
      <c r="T30" s="117"/>
      <c r="U30" s="116"/>
      <c r="V30" s="117"/>
      <c r="W30" s="42">
        <v>3000</v>
      </c>
    </row>
    <row r="31" spans="1:23" ht="15.75" x14ac:dyDescent="0.2">
      <c r="A31" s="157" t="s">
        <v>22</v>
      </c>
      <c r="B31" s="155" t="s">
        <v>23</v>
      </c>
      <c r="C31" s="155" t="s">
        <v>23</v>
      </c>
      <c r="D31" s="149"/>
      <c r="E31" s="150"/>
      <c r="F31" s="150"/>
      <c r="G31" s="150"/>
      <c r="H31" s="150"/>
      <c r="I31" s="150"/>
      <c r="J31" s="150"/>
      <c r="K31" s="154"/>
      <c r="L31" s="154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60"/>
    </row>
    <row r="32" spans="1:23" ht="15.75" x14ac:dyDescent="0.2">
      <c r="A32" s="157" t="s">
        <v>24</v>
      </c>
      <c r="B32" s="156" t="s">
        <v>25</v>
      </c>
      <c r="C32" s="156" t="s">
        <v>25</v>
      </c>
      <c r="D32" s="150"/>
      <c r="E32" s="150"/>
      <c r="F32" s="150"/>
      <c r="G32" s="150"/>
      <c r="H32" s="107"/>
      <c r="I32" s="107"/>
      <c r="J32" s="150"/>
      <c r="K32" s="154"/>
      <c r="L32" s="154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60"/>
    </row>
    <row r="33" spans="1:62" ht="11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1:62" ht="24" customHeight="1" x14ac:dyDescent="0.2">
      <c r="A34" s="227" t="s">
        <v>26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62" x14ac:dyDescent="0.2">
      <c r="A35" s="104"/>
      <c r="B35" s="105"/>
      <c r="C35" s="106"/>
      <c r="D35" s="107"/>
      <c r="E35" s="107"/>
    </row>
    <row r="36" spans="1:62" ht="3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62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62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62" ht="23.25" customHeight="1" x14ac:dyDescent="0.65">
      <c r="A39" s="228" t="s">
        <v>27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</row>
    <row r="40" spans="1:62" ht="5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62" ht="25.5" customHeight="1" x14ac:dyDescent="0.65">
      <c r="A41" s="229" t="s">
        <v>28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</row>
    <row r="42" spans="1:62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6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6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6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62" ht="5.0999999999999996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6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62" ht="5.0999999999999996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="2" customFormat="1" x14ac:dyDescent="0.2"/>
    <row r="50" s="2" customFormat="1" x14ac:dyDescent="0.2"/>
    <row r="51" s="2" customFormat="1" ht="6.95" customHeight="1" x14ac:dyDescent="0.2"/>
    <row r="52" s="2" customFormat="1" ht="21" customHeight="1" x14ac:dyDescent="0.2"/>
    <row r="53" s="2" customFormat="1" ht="6.95" customHeight="1" x14ac:dyDescent="0.2"/>
    <row r="54" s="2" customFormat="1" ht="6.95" customHeight="1" x14ac:dyDescent="0.2"/>
    <row r="55" s="2" customFormat="1" ht="18" customHeight="1" x14ac:dyDescent="0.2"/>
    <row r="56" s="2" customFormat="1" ht="5.0999999999999996" customHeight="1" x14ac:dyDescent="0.2"/>
    <row r="57" s="2" customFormat="1" ht="13.15" customHeight="1" x14ac:dyDescent="0.2"/>
    <row r="58" s="2" customFormat="1" ht="13.15" customHeight="1" x14ac:dyDescent="0.2"/>
    <row r="59" s="2" customFormat="1" ht="5.0999999999999996" customHeigh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1:23" ht="5.0999999999999996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3:23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3:23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3:23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3:2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3:2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3:2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3:23" ht="5.0999999999999996" customHeigh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3:2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3:2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3:2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3:2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3:2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3:2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3:2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3:2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3:2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3:2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3:2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3:2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3:2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3:2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3:2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3:2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3:2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3:2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3:2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3:23" ht="5.0999999999999996" customHeigh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3:2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3:23" ht="5.0999999999999996" customHeigh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3:2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3:2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3:23" ht="6.95" customHeigh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3:2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3:23" ht="6.95" customHeigh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3:23" ht="6.95" customHeigh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3:23" ht="18" customHeigh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3:23" ht="5.0999999999999996" customHeigh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3:2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3:2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3:23" ht="5.0999999999999996" customHeigh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3:2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3:2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3:2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3:2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3:2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3:2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3:2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3:2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3:2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3:2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3:2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3:2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3:2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3:2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3:2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3:2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3:2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3:2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3:2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3:2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3:2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3:23" ht="5.0999999999999996" customHeight="1" x14ac:dyDescent="0.2"/>
    <row r="180" ht="5.0999999999999996" customHeight="1" x14ac:dyDescent="0.2"/>
    <row r="200" ht="5.0999999999999996" customHeight="1" x14ac:dyDescent="0.2"/>
    <row r="202" ht="5.0999999999999996" customHeight="1" x14ac:dyDescent="0.2"/>
  </sheetData>
  <sheetProtection algorithmName="SHA-512" hashValue="lo8cvWuRSUW61/bjuLUsODbBTL0OvoHlmyL8RjJU5r0z6NZXaz4DzQoc7OgNFxUbKhiJ84iOCaYRSB159SoksQ==" saltValue="dlvvSon3wksK0gHs8xCNjg==" spinCount="100000" sheet="1" selectLockedCells="1"/>
  <mergeCells count="12">
    <mergeCell ref="Q5:R5"/>
    <mergeCell ref="A34:W34"/>
    <mergeCell ref="A39:W39"/>
    <mergeCell ref="A41:W41"/>
    <mergeCell ref="U12:V12"/>
    <mergeCell ref="C10:D10"/>
    <mergeCell ref="C12:E12"/>
    <mergeCell ref="F12:H12"/>
    <mergeCell ref="I12:K12"/>
    <mergeCell ref="L12:N12"/>
    <mergeCell ref="O12:Q12"/>
    <mergeCell ref="R12:T12"/>
  </mergeCells>
  <hyperlinks>
    <hyperlink ref="A41" r:id="rId1" xr:uid="{E0EE757D-A905-445C-BC83-FC09DB831ACB}"/>
  </hyperlinks>
  <pageMargins left="0.98425196850393704" right="0.39370078740157483" top="0.39370078740157483" bottom="0.19685039370078741" header="0" footer="0"/>
  <pageSetup paperSize="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C230"/>
  <sheetViews>
    <sheetView showGridLines="0" zoomScale="115" zoomScaleNormal="115" workbookViewId="0">
      <selection activeCell="D5" sqref="D5"/>
    </sheetView>
  </sheetViews>
  <sheetFormatPr baseColWidth="10" defaultColWidth="11.42578125" defaultRowHeight="12.75" x14ac:dyDescent="0.2"/>
  <cols>
    <col min="1" max="1" width="9.7109375" style="4" customWidth="1"/>
    <col min="2" max="2" width="6.85546875" style="4" hidden="1" customWidth="1"/>
    <col min="3" max="30" width="5.7109375" style="4" customWidth="1"/>
    <col min="31" max="35" width="5.7109375" style="4" hidden="1" customWidth="1"/>
    <col min="36" max="43" width="5.7109375" style="4" customWidth="1"/>
    <col min="44" max="44" width="6.28515625" style="4" customWidth="1"/>
    <col min="45" max="16384" width="11.42578125" style="2"/>
  </cols>
  <sheetData>
    <row r="1" spans="1:55" ht="6.9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</row>
    <row r="2" spans="1:55" ht="28.5" x14ac:dyDescent="0.8">
      <c r="A2" s="205" t="s">
        <v>32</v>
      </c>
      <c r="B2" s="197"/>
      <c r="C2" s="197"/>
      <c r="D2" s="197"/>
      <c r="E2" s="197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</row>
    <row r="3" spans="1:55" ht="6.9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</row>
    <row r="4" spans="1:55" ht="6.9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</row>
    <row r="5" spans="1:55" ht="18" customHeight="1" x14ac:dyDescent="0.35">
      <c r="A5" s="107"/>
      <c r="B5" s="202"/>
      <c r="C5" s="209" t="s">
        <v>33</v>
      </c>
      <c r="D5" s="31">
        <v>45</v>
      </c>
      <c r="E5" s="190"/>
      <c r="F5" s="191" t="s">
        <v>2</v>
      </c>
      <c r="G5" s="31">
        <v>35</v>
      </c>
      <c r="H5" s="190" t="s">
        <v>3</v>
      </c>
      <c r="I5" s="208" t="s">
        <v>34</v>
      </c>
      <c r="J5" s="31">
        <v>20</v>
      </c>
      <c r="K5" s="190" t="s">
        <v>3</v>
      </c>
      <c r="L5" s="206"/>
      <c r="M5" s="207"/>
      <c r="N5" s="202"/>
      <c r="O5" s="189"/>
      <c r="P5" s="107"/>
      <c r="Q5" s="107"/>
      <c r="R5" s="107"/>
      <c r="S5" s="200" t="s">
        <v>5</v>
      </c>
      <c r="T5" s="237">
        <f>C12</f>
        <v>19.576151889712175</v>
      </c>
      <c r="U5" s="237"/>
      <c r="V5" s="201" t="s">
        <v>3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</row>
    <row r="6" spans="1:55" ht="0.75" customHeight="1" x14ac:dyDescent="0.2">
      <c r="A6" s="104"/>
      <c r="B6" s="104"/>
      <c r="C6" s="104"/>
      <c r="D6" s="104"/>
      <c r="E6" s="104"/>
      <c r="F6" s="104"/>
      <c r="G6" s="107"/>
      <c r="H6" s="107"/>
      <c r="I6" s="107"/>
      <c r="J6" s="107"/>
      <c r="K6" s="107"/>
      <c r="L6" s="107"/>
      <c r="M6" s="107"/>
      <c r="N6" s="107"/>
      <c r="O6" s="107"/>
      <c r="P6" s="104"/>
      <c r="Q6" s="104"/>
      <c r="R6" s="104"/>
      <c r="S6" s="104"/>
      <c r="T6" s="107"/>
      <c r="U6" s="107"/>
      <c r="V6" s="107"/>
      <c r="W6" s="107"/>
      <c r="X6" s="104"/>
      <c r="Y6" s="104"/>
      <c r="Z6" s="104"/>
      <c r="AA6" s="107"/>
      <c r="AB6" s="107"/>
      <c r="AC6" s="107"/>
      <c r="AD6" s="107"/>
      <c r="AE6" s="104"/>
      <c r="AF6" s="104"/>
      <c r="AG6" s="104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</row>
    <row r="7" spans="1:55" hidden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</row>
    <row r="8" spans="1:55" hidden="1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</row>
    <row r="9" spans="1:55" x14ac:dyDescent="0.2">
      <c r="A9" s="106"/>
      <c r="B9" s="106"/>
      <c r="C9" s="106"/>
      <c r="D9" s="106"/>
      <c r="E9" s="106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</row>
    <row r="10" spans="1:55" s="1" customFormat="1" x14ac:dyDescent="0.2">
      <c r="A10" s="163" t="s">
        <v>31</v>
      </c>
      <c r="C10" s="148">
        <v>724</v>
      </c>
      <c r="D10" s="140">
        <v>1022</v>
      </c>
      <c r="E10" s="141">
        <v>1337</v>
      </c>
      <c r="F10" s="145">
        <v>348</v>
      </c>
      <c r="G10" s="140">
        <v>546</v>
      </c>
      <c r="H10" s="140">
        <v>761</v>
      </c>
      <c r="I10" s="140">
        <v>961</v>
      </c>
      <c r="J10" s="141">
        <v>1347</v>
      </c>
      <c r="K10" s="145">
        <v>449</v>
      </c>
      <c r="L10" s="140">
        <v>711</v>
      </c>
      <c r="M10" s="140">
        <v>963</v>
      </c>
      <c r="N10" s="140">
        <v>1221</v>
      </c>
      <c r="O10" s="141">
        <v>1699</v>
      </c>
      <c r="P10" s="145">
        <v>546</v>
      </c>
      <c r="Q10" s="140">
        <v>868</v>
      </c>
      <c r="R10" s="140">
        <v>1156</v>
      </c>
      <c r="S10" s="140">
        <v>1470</v>
      </c>
      <c r="T10" s="141">
        <v>2035</v>
      </c>
      <c r="U10" s="145">
        <v>593</v>
      </c>
      <c r="V10" s="140">
        <v>944</v>
      </c>
      <c r="W10" s="140">
        <v>1249</v>
      </c>
      <c r="X10" s="140">
        <v>1591</v>
      </c>
      <c r="Y10" s="141">
        <v>2197</v>
      </c>
      <c r="Z10" s="145">
        <v>639</v>
      </c>
      <c r="AA10" s="140">
        <v>1018</v>
      </c>
      <c r="AB10" s="140">
        <v>1340</v>
      </c>
      <c r="AC10" s="140">
        <v>1709</v>
      </c>
      <c r="AD10" s="141">
        <v>2356</v>
      </c>
      <c r="AE10" s="145"/>
      <c r="AF10" s="140"/>
      <c r="AG10" s="140"/>
      <c r="AH10" s="140"/>
      <c r="AI10" s="140"/>
      <c r="AJ10" s="140">
        <v>903</v>
      </c>
      <c r="AK10" s="140">
        <v>1427</v>
      </c>
      <c r="AL10" s="140">
        <v>1861</v>
      </c>
      <c r="AM10" s="140">
        <v>2388</v>
      </c>
      <c r="AN10" s="141">
        <v>3260</v>
      </c>
      <c r="AO10" s="145">
        <v>1865</v>
      </c>
      <c r="AP10" s="140">
        <v>2388</v>
      </c>
      <c r="AQ10" s="141">
        <v>3265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64" t="s">
        <v>7</v>
      </c>
      <c r="C11" s="142">
        <v>1.3269</v>
      </c>
      <c r="D11" s="143">
        <v>1.3403</v>
      </c>
      <c r="E11" s="144">
        <v>1.3515999999999999</v>
      </c>
      <c r="F11" s="146">
        <v>1.3425</v>
      </c>
      <c r="G11" s="143">
        <v>1.2981</v>
      </c>
      <c r="H11" s="143">
        <v>1.2803</v>
      </c>
      <c r="I11" s="143">
        <v>1.3093999999999999</v>
      </c>
      <c r="J11" s="144">
        <v>1.3140000000000001</v>
      </c>
      <c r="K11" s="146">
        <v>1.3254999999999999</v>
      </c>
      <c r="L11" s="143">
        <v>1.3026</v>
      </c>
      <c r="M11" s="143">
        <v>1.294</v>
      </c>
      <c r="N11" s="143">
        <v>1.3182</v>
      </c>
      <c r="O11" s="144">
        <v>1.3254999999999999</v>
      </c>
      <c r="P11" s="146">
        <v>1.3086</v>
      </c>
      <c r="Q11" s="143">
        <v>1.3069999999999999</v>
      </c>
      <c r="R11" s="143">
        <v>1.3076000000000001</v>
      </c>
      <c r="S11" s="143">
        <v>1.327</v>
      </c>
      <c r="T11" s="144">
        <v>1.3371</v>
      </c>
      <c r="U11" s="146">
        <v>1.3001</v>
      </c>
      <c r="V11" s="143">
        <v>1.3092999999999999</v>
      </c>
      <c r="W11" s="143">
        <v>1.3145</v>
      </c>
      <c r="X11" s="143">
        <v>1.3313999999999999</v>
      </c>
      <c r="Y11" s="144">
        <v>1.3428</v>
      </c>
      <c r="Z11" s="146">
        <v>1.2916000000000001</v>
      </c>
      <c r="AA11" s="143">
        <v>1.3115000000000001</v>
      </c>
      <c r="AB11" s="143">
        <v>1.3212999999999999</v>
      </c>
      <c r="AC11" s="143">
        <v>1.3358000000000001</v>
      </c>
      <c r="AD11" s="144">
        <v>1.3486</v>
      </c>
      <c r="AE11" s="146"/>
      <c r="AF11" s="143"/>
      <c r="AG11" s="143"/>
      <c r="AH11" s="143"/>
      <c r="AI11" s="143"/>
      <c r="AJ11" s="143">
        <v>1.2988</v>
      </c>
      <c r="AK11" s="143">
        <v>1.3169999999999999</v>
      </c>
      <c r="AL11" s="143">
        <v>1.339</v>
      </c>
      <c r="AM11" s="143">
        <v>1.3561000000000001</v>
      </c>
      <c r="AN11" s="144">
        <v>1.36</v>
      </c>
      <c r="AO11" s="146">
        <v>1.3149999999999999</v>
      </c>
      <c r="AP11" s="143">
        <v>1.3594999999999999</v>
      </c>
      <c r="AQ11" s="144">
        <v>1.3619000000000001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ht="14.25" hidden="1" x14ac:dyDescent="0.25">
      <c r="A12" s="66" t="s">
        <v>8</v>
      </c>
      <c r="B12" s="5"/>
      <c r="C12" s="239">
        <f>(D5-G5)/(LN((D5-J5)/(G5-J5)))</f>
        <v>19.576151889712175</v>
      </c>
      <c r="D12" s="239"/>
      <c r="E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2"/>
    </row>
    <row r="13" spans="1:55" ht="5.0999999999999996" hidden="1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"/>
    </row>
    <row r="14" spans="1:55" x14ac:dyDescent="0.2">
      <c r="A14" s="32" t="s">
        <v>9</v>
      </c>
      <c r="B14" s="65">
        <v>250</v>
      </c>
      <c r="C14" s="64">
        <v>200</v>
      </c>
      <c r="D14" s="64"/>
      <c r="E14" s="64"/>
      <c r="F14" s="232">
        <v>300</v>
      </c>
      <c r="G14" s="233"/>
      <c r="H14" s="233"/>
      <c r="I14" s="233"/>
      <c r="J14" s="233"/>
      <c r="K14" s="232">
        <v>400</v>
      </c>
      <c r="L14" s="233"/>
      <c r="M14" s="233"/>
      <c r="N14" s="233"/>
      <c r="O14" s="234"/>
      <c r="P14" s="232">
        <v>500</v>
      </c>
      <c r="Q14" s="233"/>
      <c r="R14" s="233"/>
      <c r="S14" s="233"/>
      <c r="T14" s="234"/>
      <c r="U14" s="232">
        <v>550</v>
      </c>
      <c r="V14" s="233"/>
      <c r="W14" s="233"/>
      <c r="X14" s="233"/>
      <c r="Y14" s="234"/>
      <c r="Z14" s="232">
        <v>600</v>
      </c>
      <c r="AA14" s="233"/>
      <c r="AB14" s="233"/>
      <c r="AC14" s="233"/>
      <c r="AD14" s="234"/>
      <c r="AE14" s="232"/>
      <c r="AF14" s="233"/>
      <c r="AG14" s="233"/>
      <c r="AH14" s="233"/>
      <c r="AI14" s="234"/>
      <c r="AJ14" s="232">
        <v>900</v>
      </c>
      <c r="AK14" s="233"/>
      <c r="AL14" s="233"/>
      <c r="AM14" s="233"/>
      <c r="AN14" s="234"/>
      <c r="AO14" s="233">
        <v>950</v>
      </c>
      <c r="AP14" s="233"/>
      <c r="AQ14" s="234"/>
      <c r="AR14" s="32" t="s">
        <v>9</v>
      </c>
    </row>
    <row r="15" spans="1:55" x14ac:dyDescent="0.2">
      <c r="A15" s="33" t="s">
        <v>11</v>
      </c>
      <c r="B15" s="63">
        <v>11</v>
      </c>
      <c r="C15" s="43">
        <v>22</v>
      </c>
      <c r="D15" s="44">
        <v>33</v>
      </c>
      <c r="E15" s="45">
        <v>44</v>
      </c>
      <c r="F15" s="43">
        <v>10</v>
      </c>
      <c r="G15" s="44">
        <v>11</v>
      </c>
      <c r="H15" s="44">
        <v>21</v>
      </c>
      <c r="I15" s="44">
        <v>22</v>
      </c>
      <c r="J15" s="44">
        <v>33</v>
      </c>
      <c r="K15" s="43">
        <v>10</v>
      </c>
      <c r="L15" s="44">
        <v>11</v>
      </c>
      <c r="M15" s="44">
        <v>21</v>
      </c>
      <c r="N15" s="44">
        <v>22</v>
      </c>
      <c r="O15" s="44">
        <v>33</v>
      </c>
      <c r="P15" s="43">
        <v>10</v>
      </c>
      <c r="Q15" s="44">
        <v>11</v>
      </c>
      <c r="R15" s="44">
        <v>21</v>
      </c>
      <c r="S15" s="44">
        <v>22</v>
      </c>
      <c r="T15" s="44">
        <v>33</v>
      </c>
      <c r="U15" s="43">
        <v>10</v>
      </c>
      <c r="V15" s="44">
        <v>11</v>
      </c>
      <c r="W15" s="44">
        <v>21</v>
      </c>
      <c r="X15" s="44">
        <v>22</v>
      </c>
      <c r="Y15" s="44">
        <v>33</v>
      </c>
      <c r="Z15" s="43">
        <v>10</v>
      </c>
      <c r="AA15" s="44">
        <v>11</v>
      </c>
      <c r="AB15" s="44">
        <v>21</v>
      </c>
      <c r="AC15" s="44">
        <v>22</v>
      </c>
      <c r="AD15" s="44">
        <v>33</v>
      </c>
      <c r="AE15" s="46"/>
      <c r="AF15" s="62"/>
      <c r="AG15" s="47"/>
      <c r="AH15" s="47"/>
      <c r="AI15" s="48"/>
      <c r="AJ15" s="43">
        <v>10</v>
      </c>
      <c r="AK15" s="44">
        <v>11</v>
      </c>
      <c r="AL15" s="44">
        <v>21</v>
      </c>
      <c r="AM15" s="44">
        <v>22</v>
      </c>
      <c r="AN15" s="44">
        <v>33</v>
      </c>
      <c r="AO15" s="47">
        <v>21</v>
      </c>
      <c r="AP15" s="47">
        <v>22</v>
      </c>
      <c r="AQ15" s="48">
        <v>33</v>
      </c>
      <c r="AR15" s="33" t="s">
        <v>11</v>
      </c>
    </row>
    <row r="16" spans="1:55" x14ac:dyDescent="0.2">
      <c r="A16" s="34" t="s">
        <v>13</v>
      </c>
      <c r="B16" s="61" t="s">
        <v>14</v>
      </c>
      <c r="C16" s="8" t="s">
        <v>14</v>
      </c>
      <c r="D16" s="60" t="s">
        <v>14</v>
      </c>
      <c r="E16" s="59" t="s">
        <v>14</v>
      </c>
      <c r="F16" s="8" t="s">
        <v>14</v>
      </c>
      <c r="G16" s="9" t="s">
        <v>14</v>
      </c>
      <c r="H16" s="9" t="s">
        <v>14</v>
      </c>
      <c r="I16" s="9" t="s">
        <v>14</v>
      </c>
      <c r="J16" s="60" t="s">
        <v>14</v>
      </c>
      <c r="K16" s="8" t="s">
        <v>14</v>
      </c>
      <c r="L16" s="9" t="s">
        <v>14</v>
      </c>
      <c r="M16" s="9" t="s">
        <v>14</v>
      </c>
      <c r="N16" s="9" t="s">
        <v>14</v>
      </c>
      <c r="O16" s="59" t="s">
        <v>14</v>
      </c>
      <c r="P16" s="8" t="s">
        <v>14</v>
      </c>
      <c r="Q16" s="9" t="s">
        <v>14</v>
      </c>
      <c r="R16" s="9" t="s">
        <v>14</v>
      </c>
      <c r="S16" s="9" t="s">
        <v>14</v>
      </c>
      <c r="T16" s="59" t="s">
        <v>14</v>
      </c>
      <c r="U16" s="8" t="s">
        <v>14</v>
      </c>
      <c r="V16" s="9" t="s">
        <v>14</v>
      </c>
      <c r="W16" s="9" t="s">
        <v>14</v>
      </c>
      <c r="X16" s="9" t="s">
        <v>14</v>
      </c>
      <c r="Y16" s="59" t="s">
        <v>14</v>
      </c>
      <c r="Z16" s="8" t="s">
        <v>14</v>
      </c>
      <c r="AA16" s="9" t="s">
        <v>14</v>
      </c>
      <c r="AB16" s="9" t="s">
        <v>14</v>
      </c>
      <c r="AC16" s="9" t="s">
        <v>14</v>
      </c>
      <c r="AD16" s="59" t="s">
        <v>14</v>
      </c>
      <c r="AE16" s="8"/>
      <c r="AF16" s="9"/>
      <c r="AG16" s="9"/>
      <c r="AH16" s="9"/>
      <c r="AI16" s="59"/>
      <c r="AJ16" s="8" t="s">
        <v>14</v>
      </c>
      <c r="AK16" s="9" t="s">
        <v>14</v>
      </c>
      <c r="AL16" s="9" t="s">
        <v>14</v>
      </c>
      <c r="AM16" s="9" t="s">
        <v>14</v>
      </c>
      <c r="AN16" s="59" t="s">
        <v>14</v>
      </c>
      <c r="AO16" s="9" t="s">
        <v>14</v>
      </c>
      <c r="AP16" s="9" t="s">
        <v>14</v>
      </c>
      <c r="AQ16" s="59" t="s">
        <v>14</v>
      </c>
      <c r="AR16" s="34" t="s">
        <v>13</v>
      </c>
    </row>
    <row r="17" spans="1:53" ht="15" customHeight="1" x14ac:dyDescent="0.2">
      <c r="A17" s="35">
        <v>400</v>
      </c>
      <c r="B17" s="58" t="e">
        <v>#REF!</v>
      </c>
      <c r="C17" s="98" t="s">
        <v>15</v>
      </c>
      <c r="D17" s="99" t="s">
        <v>15</v>
      </c>
      <c r="E17" s="100" t="s">
        <v>15</v>
      </c>
      <c r="F17" s="12">
        <f t="shared" ref="F17:O26" si="0">ROUND((F$10*($C$12/49.833)^F$11)*$A17/1000,0)</f>
        <v>40</v>
      </c>
      <c r="G17" s="13">
        <f t="shared" si="0"/>
        <v>65</v>
      </c>
      <c r="H17" s="13">
        <f t="shared" si="0"/>
        <v>92</v>
      </c>
      <c r="I17" s="13">
        <f t="shared" si="0"/>
        <v>113</v>
      </c>
      <c r="J17" s="13">
        <f t="shared" si="0"/>
        <v>158</v>
      </c>
      <c r="K17" s="12">
        <f t="shared" si="0"/>
        <v>52</v>
      </c>
      <c r="L17" s="13">
        <f t="shared" si="0"/>
        <v>84</v>
      </c>
      <c r="M17" s="13">
        <f t="shared" si="0"/>
        <v>115</v>
      </c>
      <c r="N17" s="13">
        <f t="shared" si="0"/>
        <v>143</v>
      </c>
      <c r="O17" s="14">
        <f t="shared" si="0"/>
        <v>197</v>
      </c>
      <c r="P17" s="12">
        <f t="shared" ref="P17:AD26" si="1">ROUND((P$10*($C$12/49.833)^P$11)*$A17/1000,0)</f>
        <v>64</v>
      </c>
      <c r="Q17" s="13">
        <f t="shared" si="1"/>
        <v>102</v>
      </c>
      <c r="R17" s="13">
        <f t="shared" si="1"/>
        <v>136</v>
      </c>
      <c r="S17" s="13">
        <f t="shared" si="1"/>
        <v>170</v>
      </c>
      <c r="T17" s="14">
        <f t="shared" si="1"/>
        <v>233</v>
      </c>
      <c r="U17" s="12">
        <f t="shared" si="1"/>
        <v>70</v>
      </c>
      <c r="V17" s="13">
        <f t="shared" si="1"/>
        <v>111</v>
      </c>
      <c r="W17" s="13">
        <f t="shared" si="1"/>
        <v>146</v>
      </c>
      <c r="X17" s="13">
        <f t="shared" si="1"/>
        <v>183</v>
      </c>
      <c r="Y17" s="14">
        <f t="shared" si="1"/>
        <v>251</v>
      </c>
      <c r="Z17" s="12">
        <f t="shared" si="1"/>
        <v>76</v>
      </c>
      <c r="AA17" s="13">
        <f t="shared" si="1"/>
        <v>120</v>
      </c>
      <c r="AB17" s="13">
        <f t="shared" si="1"/>
        <v>156</v>
      </c>
      <c r="AC17" s="13">
        <f t="shared" si="1"/>
        <v>196</v>
      </c>
      <c r="AD17" s="14">
        <f t="shared" si="1"/>
        <v>267</v>
      </c>
      <c r="AE17" s="12"/>
      <c r="AF17" s="13"/>
      <c r="AG17" s="13"/>
      <c r="AH17" s="13"/>
      <c r="AI17" s="14"/>
      <c r="AJ17" s="12">
        <f t="shared" ref="AJ17:AQ29" si="2">ROUND((AJ$10*($C$12/49.833)^AJ$11)*$A17/1000,0)</f>
        <v>107</v>
      </c>
      <c r="AK17" s="13">
        <f t="shared" si="2"/>
        <v>167</v>
      </c>
      <c r="AL17" s="13">
        <f t="shared" si="2"/>
        <v>213</v>
      </c>
      <c r="AM17" s="13">
        <f t="shared" si="2"/>
        <v>269</v>
      </c>
      <c r="AN17" s="14">
        <f t="shared" si="2"/>
        <v>366</v>
      </c>
      <c r="AO17" s="12">
        <f t="shared" si="2"/>
        <v>218</v>
      </c>
      <c r="AP17" s="13">
        <f t="shared" si="2"/>
        <v>268</v>
      </c>
      <c r="AQ17" s="14">
        <f t="shared" si="2"/>
        <v>366</v>
      </c>
      <c r="AR17" s="40">
        <v>400</v>
      </c>
    </row>
    <row r="18" spans="1:53" ht="15" customHeight="1" x14ac:dyDescent="0.2">
      <c r="A18" s="36">
        <v>500</v>
      </c>
      <c r="B18" s="55" t="e">
        <v>#REF!</v>
      </c>
      <c r="C18" s="101" t="s">
        <v>15</v>
      </c>
      <c r="D18" s="102" t="s">
        <v>15</v>
      </c>
      <c r="E18" s="103" t="s">
        <v>15</v>
      </c>
      <c r="F18" s="16">
        <f t="shared" si="0"/>
        <v>50</v>
      </c>
      <c r="G18" s="17">
        <f t="shared" si="0"/>
        <v>81</v>
      </c>
      <c r="H18" s="17">
        <f t="shared" si="0"/>
        <v>115</v>
      </c>
      <c r="I18" s="17">
        <f t="shared" si="0"/>
        <v>141</v>
      </c>
      <c r="J18" s="17">
        <f t="shared" si="0"/>
        <v>197</v>
      </c>
      <c r="K18" s="16">
        <f t="shared" si="0"/>
        <v>65</v>
      </c>
      <c r="L18" s="17">
        <f t="shared" si="0"/>
        <v>105</v>
      </c>
      <c r="M18" s="17">
        <f t="shared" si="0"/>
        <v>144</v>
      </c>
      <c r="N18" s="17">
        <f t="shared" si="0"/>
        <v>178</v>
      </c>
      <c r="O18" s="18">
        <f t="shared" si="0"/>
        <v>246</v>
      </c>
      <c r="P18" s="16">
        <f t="shared" si="1"/>
        <v>80</v>
      </c>
      <c r="Q18" s="17">
        <f t="shared" si="1"/>
        <v>128</v>
      </c>
      <c r="R18" s="17">
        <f t="shared" si="1"/>
        <v>170</v>
      </c>
      <c r="S18" s="17">
        <f t="shared" si="1"/>
        <v>213</v>
      </c>
      <c r="T18" s="18">
        <f t="shared" si="1"/>
        <v>292</v>
      </c>
      <c r="U18" s="16">
        <f t="shared" si="1"/>
        <v>88</v>
      </c>
      <c r="V18" s="17">
        <f t="shared" si="1"/>
        <v>139</v>
      </c>
      <c r="W18" s="17">
        <f t="shared" si="1"/>
        <v>183</v>
      </c>
      <c r="X18" s="17">
        <f t="shared" si="1"/>
        <v>229</v>
      </c>
      <c r="Y18" s="18">
        <f t="shared" si="1"/>
        <v>313</v>
      </c>
      <c r="Z18" s="16">
        <f t="shared" si="1"/>
        <v>96</v>
      </c>
      <c r="AA18" s="17">
        <f t="shared" si="1"/>
        <v>149</v>
      </c>
      <c r="AB18" s="17">
        <f t="shared" si="1"/>
        <v>195</v>
      </c>
      <c r="AC18" s="17">
        <f t="shared" si="1"/>
        <v>245</v>
      </c>
      <c r="AD18" s="18">
        <f t="shared" si="1"/>
        <v>334</v>
      </c>
      <c r="AE18" s="16"/>
      <c r="AF18" s="17"/>
      <c r="AG18" s="17"/>
      <c r="AH18" s="17"/>
      <c r="AI18" s="18"/>
      <c r="AJ18" s="16">
        <f t="shared" si="2"/>
        <v>134</v>
      </c>
      <c r="AK18" s="17">
        <f t="shared" si="2"/>
        <v>208</v>
      </c>
      <c r="AL18" s="17">
        <f t="shared" si="2"/>
        <v>266</v>
      </c>
      <c r="AM18" s="17">
        <f t="shared" si="2"/>
        <v>336</v>
      </c>
      <c r="AN18" s="18">
        <f t="shared" si="2"/>
        <v>457</v>
      </c>
      <c r="AO18" s="16">
        <f t="shared" si="2"/>
        <v>273</v>
      </c>
      <c r="AP18" s="17">
        <f t="shared" si="2"/>
        <v>335</v>
      </c>
      <c r="AQ18" s="18">
        <f t="shared" si="2"/>
        <v>457</v>
      </c>
      <c r="AR18" s="41">
        <v>500</v>
      </c>
    </row>
    <row r="19" spans="1:53" ht="15" customHeight="1" x14ac:dyDescent="0.2">
      <c r="A19" s="36">
        <v>600</v>
      </c>
      <c r="B19" s="55" t="e">
        <v>#REF!</v>
      </c>
      <c r="C19" s="16">
        <f t="shared" ref="C19:E32" si="3">ROUND((C$10*($C$12/49.833)^C$11)*$A19/1000,0)</f>
        <v>126</v>
      </c>
      <c r="D19" s="17">
        <f t="shared" si="3"/>
        <v>175</v>
      </c>
      <c r="E19" s="18">
        <f t="shared" si="3"/>
        <v>227</v>
      </c>
      <c r="F19" s="16">
        <f t="shared" si="0"/>
        <v>60</v>
      </c>
      <c r="G19" s="17">
        <f t="shared" si="0"/>
        <v>97</v>
      </c>
      <c r="H19" s="17">
        <f t="shared" si="0"/>
        <v>138</v>
      </c>
      <c r="I19" s="17">
        <f t="shared" si="0"/>
        <v>170</v>
      </c>
      <c r="J19" s="17">
        <f t="shared" si="0"/>
        <v>237</v>
      </c>
      <c r="K19" s="16">
        <f t="shared" si="0"/>
        <v>78</v>
      </c>
      <c r="L19" s="17">
        <f t="shared" si="0"/>
        <v>126</v>
      </c>
      <c r="M19" s="17">
        <f t="shared" si="0"/>
        <v>172</v>
      </c>
      <c r="N19" s="17">
        <f t="shared" si="0"/>
        <v>214</v>
      </c>
      <c r="O19" s="18">
        <f t="shared" si="0"/>
        <v>295</v>
      </c>
      <c r="P19" s="16">
        <f t="shared" si="1"/>
        <v>96</v>
      </c>
      <c r="Q19" s="17">
        <f t="shared" si="1"/>
        <v>154</v>
      </c>
      <c r="R19" s="17">
        <f t="shared" si="1"/>
        <v>204</v>
      </c>
      <c r="S19" s="17">
        <f t="shared" si="1"/>
        <v>255</v>
      </c>
      <c r="T19" s="18">
        <f t="shared" si="1"/>
        <v>350</v>
      </c>
      <c r="U19" s="16">
        <f t="shared" si="1"/>
        <v>106</v>
      </c>
      <c r="V19" s="17">
        <f t="shared" si="1"/>
        <v>167</v>
      </c>
      <c r="W19" s="17">
        <f t="shared" si="1"/>
        <v>219</v>
      </c>
      <c r="X19" s="17">
        <f t="shared" si="1"/>
        <v>275</v>
      </c>
      <c r="Y19" s="18">
        <f t="shared" si="1"/>
        <v>376</v>
      </c>
      <c r="Z19" s="16">
        <f t="shared" si="1"/>
        <v>115</v>
      </c>
      <c r="AA19" s="17">
        <f t="shared" si="1"/>
        <v>179</v>
      </c>
      <c r="AB19" s="17">
        <f t="shared" si="1"/>
        <v>234</v>
      </c>
      <c r="AC19" s="17">
        <f t="shared" si="1"/>
        <v>294</v>
      </c>
      <c r="AD19" s="18">
        <f t="shared" si="1"/>
        <v>401</v>
      </c>
      <c r="AE19" s="16"/>
      <c r="AF19" s="17"/>
      <c r="AG19" s="17"/>
      <c r="AH19" s="17"/>
      <c r="AI19" s="18"/>
      <c r="AJ19" s="16">
        <f t="shared" si="2"/>
        <v>161</v>
      </c>
      <c r="AK19" s="17">
        <f t="shared" si="2"/>
        <v>250</v>
      </c>
      <c r="AL19" s="17">
        <f t="shared" si="2"/>
        <v>320</v>
      </c>
      <c r="AM19" s="17">
        <f t="shared" si="2"/>
        <v>404</v>
      </c>
      <c r="AN19" s="18">
        <f t="shared" si="2"/>
        <v>549</v>
      </c>
      <c r="AO19" s="16">
        <f t="shared" si="2"/>
        <v>328</v>
      </c>
      <c r="AP19" s="17">
        <f t="shared" si="2"/>
        <v>402</v>
      </c>
      <c r="AQ19" s="18">
        <f t="shared" si="2"/>
        <v>549</v>
      </c>
      <c r="AR19" s="41">
        <v>600</v>
      </c>
    </row>
    <row r="20" spans="1:53" ht="15" customHeight="1" x14ac:dyDescent="0.2">
      <c r="A20" s="36">
        <v>700</v>
      </c>
      <c r="B20" s="55" t="e">
        <v>#REF!</v>
      </c>
      <c r="C20" s="16">
        <f t="shared" si="3"/>
        <v>147</v>
      </c>
      <c r="D20" s="17">
        <f t="shared" si="3"/>
        <v>204</v>
      </c>
      <c r="E20" s="18">
        <f t="shared" si="3"/>
        <v>265</v>
      </c>
      <c r="F20" s="16">
        <f t="shared" si="0"/>
        <v>69</v>
      </c>
      <c r="G20" s="17">
        <f t="shared" si="0"/>
        <v>114</v>
      </c>
      <c r="H20" s="17">
        <f t="shared" si="0"/>
        <v>161</v>
      </c>
      <c r="I20" s="17">
        <f t="shared" si="0"/>
        <v>198</v>
      </c>
      <c r="J20" s="17">
        <f t="shared" si="0"/>
        <v>276</v>
      </c>
      <c r="K20" s="16">
        <f t="shared" si="0"/>
        <v>91</v>
      </c>
      <c r="L20" s="17">
        <f t="shared" si="0"/>
        <v>147</v>
      </c>
      <c r="M20" s="17">
        <f t="shared" si="0"/>
        <v>201</v>
      </c>
      <c r="N20" s="17">
        <f t="shared" si="0"/>
        <v>249</v>
      </c>
      <c r="O20" s="18">
        <f t="shared" si="0"/>
        <v>345</v>
      </c>
      <c r="P20" s="16">
        <f t="shared" si="1"/>
        <v>113</v>
      </c>
      <c r="Q20" s="17">
        <f t="shared" si="1"/>
        <v>179</v>
      </c>
      <c r="R20" s="17">
        <f t="shared" si="1"/>
        <v>238</v>
      </c>
      <c r="S20" s="17">
        <f t="shared" si="1"/>
        <v>298</v>
      </c>
      <c r="T20" s="18">
        <f t="shared" si="1"/>
        <v>408</v>
      </c>
      <c r="U20" s="16">
        <f t="shared" si="1"/>
        <v>123</v>
      </c>
      <c r="V20" s="17">
        <f t="shared" si="1"/>
        <v>194</v>
      </c>
      <c r="W20" s="17">
        <f t="shared" si="1"/>
        <v>256</v>
      </c>
      <c r="X20" s="17">
        <f t="shared" si="1"/>
        <v>321</v>
      </c>
      <c r="Y20" s="18">
        <f t="shared" si="1"/>
        <v>439</v>
      </c>
      <c r="Z20" s="16">
        <f t="shared" si="1"/>
        <v>134</v>
      </c>
      <c r="AA20" s="17">
        <f t="shared" si="1"/>
        <v>209</v>
      </c>
      <c r="AB20" s="17">
        <f t="shared" si="1"/>
        <v>273</v>
      </c>
      <c r="AC20" s="17">
        <f t="shared" si="1"/>
        <v>343</v>
      </c>
      <c r="AD20" s="18">
        <f t="shared" si="1"/>
        <v>468</v>
      </c>
      <c r="AE20" s="16"/>
      <c r="AF20" s="17"/>
      <c r="AG20" s="17"/>
      <c r="AH20" s="17"/>
      <c r="AI20" s="18"/>
      <c r="AJ20" s="16">
        <f t="shared" si="2"/>
        <v>188</v>
      </c>
      <c r="AK20" s="17">
        <f t="shared" si="2"/>
        <v>292</v>
      </c>
      <c r="AL20" s="17">
        <f t="shared" si="2"/>
        <v>373</v>
      </c>
      <c r="AM20" s="17">
        <f t="shared" si="2"/>
        <v>471</v>
      </c>
      <c r="AN20" s="18">
        <f t="shared" si="2"/>
        <v>640</v>
      </c>
      <c r="AO20" s="16">
        <f t="shared" si="2"/>
        <v>382</v>
      </c>
      <c r="AP20" s="17">
        <f t="shared" si="2"/>
        <v>469</v>
      </c>
      <c r="AQ20" s="18">
        <f t="shared" si="2"/>
        <v>640</v>
      </c>
      <c r="AR20" s="41">
        <v>700</v>
      </c>
    </row>
    <row r="21" spans="1:53" ht="15" customHeight="1" x14ac:dyDescent="0.2">
      <c r="A21" s="36">
        <v>800</v>
      </c>
      <c r="B21" s="55" t="e">
        <v>#REF!</v>
      </c>
      <c r="C21" s="16">
        <f t="shared" si="3"/>
        <v>168</v>
      </c>
      <c r="D21" s="17">
        <f t="shared" si="3"/>
        <v>234</v>
      </c>
      <c r="E21" s="18">
        <f t="shared" si="3"/>
        <v>303</v>
      </c>
      <c r="F21" s="16">
        <f t="shared" si="0"/>
        <v>79</v>
      </c>
      <c r="G21" s="17">
        <f t="shared" si="0"/>
        <v>130</v>
      </c>
      <c r="H21" s="17">
        <f t="shared" si="0"/>
        <v>184</v>
      </c>
      <c r="I21" s="17">
        <f t="shared" si="0"/>
        <v>226</v>
      </c>
      <c r="J21" s="17">
        <f t="shared" si="0"/>
        <v>316</v>
      </c>
      <c r="K21" s="16">
        <f t="shared" si="0"/>
        <v>104</v>
      </c>
      <c r="L21" s="17">
        <f t="shared" si="0"/>
        <v>168</v>
      </c>
      <c r="M21" s="17">
        <f t="shared" si="0"/>
        <v>230</v>
      </c>
      <c r="N21" s="17">
        <f t="shared" si="0"/>
        <v>285</v>
      </c>
      <c r="O21" s="18">
        <f t="shared" si="0"/>
        <v>394</v>
      </c>
      <c r="P21" s="16">
        <f t="shared" si="1"/>
        <v>129</v>
      </c>
      <c r="Q21" s="17">
        <f t="shared" si="1"/>
        <v>205</v>
      </c>
      <c r="R21" s="17">
        <f t="shared" si="1"/>
        <v>273</v>
      </c>
      <c r="S21" s="17">
        <f t="shared" si="1"/>
        <v>340</v>
      </c>
      <c r="T21" s="18">
        <f t="shared" si="1"/>
        <v>467</v>
      </c>
      <c r="U21" s="16">
        <f t="shared" si="1"/>
        <v>141</v>
      </c>
      <c r="V21" s="17">
        <f t="shared" si="1"/>
        <v>222</v>
      </c>
      <c r="W21" s="17">
        <f t="shared" si="1"/>
        <v>293</v>
      </c>
      <c r="X21" s="17">
        <f t="shared" si="1"/>
        <v>367</v>
      </c>
      <c r="Y21" s="18">
        <f t="shared" si="1"/>
        <v>501</v>
      </c>
      <c r="Z21" s="16">
        <f t="shared" si="1"/>
        <v>153</v>
      </c>
      <c r="AA21" s="17">
        <f t="shared" si="1"/>
        <v>239</v>
      </c>
      <c r="AB21" s="17">
        <f t="shared" si="1"/>
        <v>312</v>
      </c>
      <c r="AC21" s="17">
        <f t="shared" si="1"/>
        <v>392</v>
      </c>
      <c r="AD21" s="18">
        <f t="shared" si="1"/>
        <v>535</v>
      </c>
      <c r="AE21" s="16"/>
      <c r="AF21" s="17"/>
      <c r="AG21" s="17"/>
      <c r="AH21" s="17"/>
      <c r="AI21" s="18"/>
      <c r="AJ21" s="16">
        <f t="shared" si="2"/>
        <v>215</v>
      </c>
      <c r="AK21" s="17">
        <f t="shared" si="2"/>
        <v>333</v>
      </c>
      <c r="AL21" s="17">
        <f t="shared" si="2"/>
        <v>426</v>
      </c>
      <c r="AM21" s="17">
        <f t="shared" si="2"/>
        <v>538</v>
      </c>
      <c r="AN21" s="18">
        <f t="shared" si="2"/>
        <v>732</v>
      </c>
      <c r="AO21" s="16">
        <f t="shared" si="2"/>
        <v>437</v>
      </c>
      <c r="AP21" s="17">
        <f t="shared" si="2"/>
        <v>536</v>
      </c>
      <c r="AQ21" s="18">
        <f t="shared" si="2"/>
        <v>732</v>
      </c>
      <c r="AR21" s="41">
        <v>800</v>
      </c>
    </row>
    <row r="22" spans="1:53" ht="15" customHeight="1" x14ac:dyDescent="0.2">
      <c r="A22" s="36">
        <v>900</v>
      </c>
      <c r="B22" s="55" t="e">
        <v>#REF!</v>
      </c>
      <c r="C22" s="16">
        <f t="shared" si="3"/>
        <v>189</v>
      </c>
      <c r="D22" s="17">
        <f t="shared" si="3"/>
        <v>263</v>
      </c>
      <c r="E22" s="18">
        <f t="shared" si="3"/>
        <v>340</v>
      </c>
      <c r="F22" s="16">
        <f t="shared" si="0"/>
        <v>89</v>
      </c>
      <c r="G22" s="17">
        <f t="shared" si="0"/>
        <v>146</v>
      </c>
      <c r="H22" s="17">
        <f t="shared" si="0"/>
        <v>207</v>
      </c>
      <c r="I22" s="17">
        <f t="shared" si="0"/>
        <v>254</v>
      </c>
      <c r="J22" s="17">
        <f t="shared" si="0"/>
        <v>355</v>
      </c>
      <c r="K22" s="16">
        <f t="shared" si="0"/>
        <v>117</v>
      </c>
      <c r="L22" s="17">
        <f t="shared" si="0"/>
        <v>189</v>
      </c>
      <c r="M22" s="17">
        <f t="shared" si="0"/>
        <v>259</v>
      </c>
      <c r="N22" s="17">
        <f t="shared" si="0"/>
        <v>321</v>
      </c>
      <c r="O22" s="18">
        <f t="shared" si="0"/>
        <v>443</v>
      </c>
      <c r="P22" s="16">
        <f t="shared" si="1"/>
        <v>145</v>
      </c>
      <c r="Q22" s="17">
        <f t="shared" si="1"/>
        <v>230</v>
      </c>
      <c r="R22" s="17">
        <f t="shared" si="1"/>
        <v>307</v>
      </c>
      <c r="S22" s="17">
        <f t="shared" si="1"/>
        <v>383</v>
      </c>
      <c r="T22" s="18">
        <f t="shared" si="1"/>
        <v>525</v>
      </c>
      <c r="U22" s="16">
        <f t="shared" si="1"/>
        <v>158</v>
      </c>
      <c r="V22" s="17">
        <f t="shared" si="1"/>
        <v>250</v>
      </c>
      <c r="W22" s="17">
        <f t="shared" si="1"/>
        <v>329</v>
      </c>
      <c r="X22" s="17">
        <f t="shared" si="1"/>
        <v>413</v>
      </c>
      <c r="Y22" s="18">
        <f t="shared" si="1"/>
        <v>564</v>
      </c>
      <c r="Z22" s="16">
        <f t="shared" si="1"/>
        <v>172</v>
      </c>
      <c r="AA22" s="17">
        <f t="shared" si="1"/>
        <v>269</v>
      </c>
      <c r="AB22" s="17">
        <f t="shared" si="1"/>
        <v>351</v>
      </c>
      <c r="AC22" s="17">
        <f t="shared" si="1"/>
        <v>441</v>
      </c>
      <c r="AD22" s="18">
        <f t="shared" si="1"/>
        <v>601</v>
      </c>
      <c r="AE22" s="16"/>
      <c r="AF22" s="17"/>
      <c r="AG22" s="17"/>
      <c r="AH22" s="17"/>
      <c r="AI22" s="18"/>
      <c r="AJ22" s="16">
        <f t="shared" si="2"/>
        <v>241</v>
      </c>
      <c r="AK22" s="17">
        <f t="shared" si="2"/>
        <v>375</v>
      </c>
      <c r="AL22" s="17">
        <f t="shared" si="2"/>
        <v>479</v>
      </c>
      <c r="AM22" s="17">
        <f t="shared" si="2"/>
        <v>605</v>
      </c>
      <c r="AN22" s="18">
        <f t="shared" si="2"/>
        <v>823</v>
      </c>
      <c r="AO22" s="16">
        <f t="shared" si="2"/>
        <v>491</v>
      </c>
      <c r="AP22" s="17">
        <f t="shared" si="2"/>
        <v>603</v>
      </c>
      <c r="AQ22" s="18">
        <f t="shared" si="2"/>
        <v>823</v>
      </c>
      <c r="AR22" s="41">
        <v>900</v>
      </c>
    </row>
    <row r="23" spans="1:53" ht="15" customHeight="1" x14ac:dyDescent="0.2">
      <c r="A23" s="36">
        <v>1000</v>
      </c>
      <c r="B23" s="55" t="e">
        <v>#REF!</v>
      </c>
      <c r="C23" s="16">
        <f t="shared" si="3"/>
        <v>210</v>
      </c>
      <c r="D23" s="17">
        <f t="shared" si="3"/>
        <v>292</v>
      </c>
      <c r="E23" s="18">
        <f t="shared" si="3"/>
        <v>378</v>
      </c>
      <c r="F23" s="16">
        <f t="shared" si="0"/>
        <v>99</v>
      </c>
      <c r="G23" s="17">
        <f t="shared" si="0"/>
        <v>162</v>
      </c>
      <c r="H23" s="17">
        <f t="shared" si="0"/>
        <v>230</v>
      </c>
      <c r="I23" s="17">
        <f t="shared" si="0"/>
        <v>283</v>
      </c>
      <c r="J23" s="17">
        <f t="shared" si="0"/>
        <v>395</v>
      </c>
      <c r="K23" s="16">
        <f t="shared" si="0"/>
        <v>130</v>
      </c>
      <c r="L23" s="17">
        <f t="shared" si="0"/>
        <v>211</v>
      </c>
      <c r="M23" s="17">
        <f t="shared" si="0"/>
        <v>287</v>
      </c>
      <c r="N23" s="17">
        <f t="shared" si="0"/>
        <v>356</v>
      </c>
      <c r="O23" s="18">
        <f t="shared" si="0"/>
        <v>492</v>
      </c>
      <c r="P23" s="16">
        <f t="shared" si="1"/>
        <v>161</v>
      </c>
      <c r="Q23" s="17">
        <f t="shared" si="1"/>
        <v>256</v>
      </c>
      <c r="R23" s="17">
        <f t="shared" si="1"/>
        <v>341</v>
      </c>
      <c r="S23" s="17">
        <f t="shared" si="1"/>
        <v>425</v>
      </c>
      <c r="T23" s="18">
        <f t="shared" si="1"/>
        <v>583</v>
      </c>
      <c r="U23" s="16">
        <f t="shared" si="1"/>
        <v>176</v>
      </c>
      <c r="V23" s="17">
        <f t="shared" si="1"/>
        <v>278</v>
      </c>
      <c r="W23" s="17">
        <f t="shared" si="1"/>
        <v>366</v>
      </c>
      <c r="X23" s="17">
        <f t="shared" si="1"/>
        <v>459</v>
      </c>
      <c r="Y23" s="18">
        <f t="shared" si="1"/>
        <v>627</v>
      </c>
      <c r="Z23" s="16">
        <f t="shared" si="1"/>
        <v>191</v>
      </c>
      <c r="AA23" s="17">
        <f t="shared" si="1"/>
        <v>299</v>
      </c>
      <c r="AB23" s="17">
        <f t="shared" si="1"/>
        <v>390</v>
      </c>
      <c r="AC23" s="17">
        <f t="shared" si="1"/>
        <v>491</v>
      </c>
      <c r="AD23" s="18">
        <f t="shared" si="1"/>
        <v>668</v>
      </c>
      <c r="AE23" s="16"/>
      <c r="AF23" s="17"/>
      <c r="AG23" s="17"/>
      <c r="AH23" s="17"/>
      <c r="AI23" s="18"/>
      <c r="AJ23" s="16">
        <f t="shared" si="2"/>
        <v>268</v>
      </c>
      <c r="AK23" s="17">
        <f t="shared" si="2"/>
        <v>417</v>
      </c>
      <c r="AL23" s="17">
        <f t="shared" si="2"/>
        <v>533</v>
      </c>
      <c r="AM23" s="17">
        <f t="shared" si="2"/>
        <v>673</v>
      </c>
      <c r="AN23" s="18">
        <f t="shared" si="2"/>
        <v>915</v>
      </c>
      <c r="AO23" s="16">
        <f t="shared" si="2"/>
        <v>546</v>
      </c>
      <c r="AP23" s="17">
        <f t="shared" si="2"/>
        <v>670</v>
      </c>
      <c r="AQ23" s="18">
        <f t="shared" si="2"/>
        <v>915</v>
      </c>
      <c r="AR23" s="41">
        <v>1000</v>
      </c>
    </row>
    <row r="24" spans="1:53" ht="15" customHeight="1" x14ac:dyDescent="0.2">
      <c r="A24" s="36">
        <v>1100</v>
      </c>
      <c r="B24" s="55" t="e">
        <v>#REF!</v>
      </c>
      <c r="C24" s="16">
        <f t="shared" si="3"/>
        <v>231</v>
      </c>
      <c r="D24" s="17">
        <f t="shared" si="3"/>
        <v>321</v>
      </c>
      <c r="E24" s="18">
        <f t="shared" si="3"/>
        <v>416</v>
      </c>
      <c r="F24" s="16">
        <f t="shared" si="0"/>
        <v>109</v>
      </c>
      <c r="G24" s="17">
        <f t="shared" si="0"/>
        <v>179</v>
      </c>
      <c r="H24" s="17">
        <f t="shared" si="0"/>
        <v>253</v>
      </c>
      <c r="I24" s="17">
        <f t="shared" si="0"/>
        <v>311</v>
      </c>
      <c r="J24" s="17">
        <f t="shared" si="0"/>
        <v>434</v>
      </c>
      <c r="K24" s="16">
        <f t="shared" si="0"/>
        <v>143</v>
      </c>
      <c r="L24" s="17">
        <f t="shared" si="0"/>
        <v>232</v>
      </c>
      <c r="M24" s="17">
        <f t="shared" si="0"/>
        <v>316</v>
      </c>
      <c r="N24" s="17">
        <f t="shared" si="0"/>
        <v>392</v>
      </c>
      <c r="O24" s="18">
        <f t="shared" si="0"/>
        <v>542</v>
      </c>
      <c r="P24" s="16">
        <f t="shared" si="1"/>
        <v>177</v>
      </c>
      <c r="Q24" s="17">
        <f t="shared" si="1"/>
        <v>282</v>
      </c>
      <c r="R24" s="17">
        <f t="shared" si="1"/>
        <v>375</v>
      </c>
      <c r="S24" s="17">
        <f t="shared" si="1"/>
        <v>468</v>
      </c>
      <c r="T24" s="18">
        <f t="shared" si="1"/>
        <v>642</v>
      </c>
      <c r="U24" s="16">
        <f t="shared" si="1"/>
        <v>194</v>
      </c>
      <c r="V24" s="17">
        <f t="shared" si="1"/>
        <v>306</v>
      </c>
      <c r="W24" s="17">
        <f t="shared" si="1"/>
        <v>402</v>
      </c>
      <c r="X24" s="17">
        <f t="shared" si="1"/>
        <v>504</v>
      </c>
      <c r="Y24" s="18">
        <f t="shared" si="1"/>
        <v>689</v>
      </c>
      <c r="Z24" s="16">
        <f t="shared" si="1"/>
        <v>210</v>
      </c>
      <c r="AA24" s="17">
        <f t="shared" si="1"/>
        <v>329</v>
      </c>
      <c r="AB24" s="17">
        <f t="shared" si="1"/>
        <v>429</v>
      </c>
      <c r="AC24" s="17">
        <f t="shared" si="1"/>
        <v>540</v>
      </c>
      <c r="AD24" s="18">
        <f t="shared" si="1"/>
        <v>735</v>
      </c>
      <c r="AE24" s="16"/>
      <c r="AF24" s="17"/>
      <c r="AG24" s="17"/>
      <c r="AH24" s="17"/>
      <c r="AI24" s="18"/>
      <c r="AJ24" s="16">
        <f t="shared" si="2"/>
        <v>295</v>
      </c>
      <c r="AK24" s="17">
        <f t="shared" si="2"/>
        <v>459</v>
      </c>
      <c r="AL24" s="17">
        <f t="shared" si="2"/>
        <v>586</v>
      </c>
      <c r="AM24" s="17">
        <f t="shared" si="2"/>
        <v>740</v>
      </c>
      <c r="AN24" s="18">
        <f t="shared" si="2"/>
        <v>1006</v>
      </c>
      <c r="AO24" s="16">
        <f t="shared" si="2"/>
        <v>600</v>
      </c>
      <c r="AP24" s="17">
        <f t="shared" si="2"/>
        <v>737</v>
      </c>
      <c r="AQ24" s="18">
        <f t="shared" si="2"/>
        <v>1006</v>
      </c>
      <c r="AR24" s="41">
        <v>1100</v>
      </c>
    </row>
    <row r="25" spans="1:53" ht="15" customHeight="1" x14ac:dyDescent="0.2">
      <c r="A25" s="36">
        <v>1200</v>
      </c>
      <c r="B25" s="55" t="e">
        <v>#REF!</v>
      </c>
      <c r="C25" s="16">
        <f t="shared" si="3"/>
        <v>251</v>
      </c>
      <c r="D25" s="17">
        <f t="shared" si="3"/>
        <v>351</v>
      </c>
      <c r="E25" s="18">
        <f t="shared" si="3"/>
        <v>454</v>
      </c>
      <c r="F25" s="16">
        <f t="shared" si="0"/>
        <v>119</v>
      </c>
      <c r="G25" s="17">
        <f t="shared" si="0"/>
        <v>195</v>
      </c>
      <c r="H25" s="17">
        <f t="shared" si="0"/>
        <v>276</v>
      </c>
      <c r="I25" s="17">
        <f t="shared" si="0"/>
        <v>339</v>
      </c>
      <c r="J25" s="17">
        <f t="shared" si="0"/>
        <v>474</v>
      </c>
      <c r="K25" s="16">
        <f t="shared" si="0"/>
        <v>156</v>
      </c>
      <c r="L25" s="17">
        <f t="shared" si="0"/>
        <v>253</v>
      </c>
      <c r="M25" s="17">
        <f t="shared" si="0"/>
        <v>345</v>
      </c>
      <c r="N25" s="17">
        <f t="shared" si="0"/>
        <v>428</v>
      </c>
      <c r="O25" s="18">
        <f t="shared" si="0"/>
        <v>591</v>
      </c>
      <c r="P25" s="16">
        <f t="shared" si="1"/>
        <v>193</v>
      </c>
      <c r="Q25" s="17">
        <f t="shared" si="1"/>
        <v>307</v>
      </c>
      <c r="R25" s="17">
        <f t="shared" si="1"/>
        <v>409</v>
      </c>
      <c r="S25" s="17">
        <f t="shared" si="1"/>
        <v>511</v>
      </c>
      <c r="T25" s="18">
        <f t="shared" si="1"/>
        <v>700</v>
      </c>
      <c r="U25" s="16">
        <f t="shared" si="1"/>
        <v>211</v>
      </c>
      <c r="V25" s="17">
        <f t="shared" si="1"/>
        <v>333</v>
      </c>
      <c r="W25" s="17">
        <f t="shared" si="1"/>
        <v>439</v>
      </c>
      <c r="X25" s="17">
        <f t="shared" si="1"/>
        <v>550</v>
      </c>
      <c r="Y25" s="18">
        <f t="shared" si="1"/>
        <v>752</v>
      </c>
      <c r="Z25" s="16">
        <f t="shared" si="1"/>
        <v>229</v>
      </c>
      <c r="AA25" s="17">
        <f t="shared" si="1"/>
        <v>359</v>
      </c>
      <c r="AB25" s="17">
        <f t="shared" si="1"/>
        <v>468</v>
      </c>
      <c r="AC25" s="17">
        <f t="shared" si="1"/>
        <v>589</v>
      </c>
      <c r="AD25" s="18">
        <f t="shared" si="1"/>
        <v>802</v>
      </c>
      <c r="AE25" s="16"/>
      <c r="AF25" s="17"/>
      <c r="AG25" s="17"/>
      <c r="AH25" s="17"/>
      <c r="AI25" s="18"/>
      <c r="AJ25" s="16">
        <f t="shared" si="2"/>
        <v>322</v>
      </c>
      <c r="AK25" s="17">
        <f t="shared" si="2"/>
        <v>500</v>
      </c>
      <c r="AL25" s="17">
        <f t="shared" si="2"/>
        <v>639</v>
      </c>
      <c r="AM25" s="17">
        <f t="shared" si="2"/>
        <v>807</v>
      </c>
      <c r="AN25" s="18">
        <f t="shared" si="2"/>
        <v>1098</v>
      </c>
      <c r="AO25" s="16">
        <f t="shared" si="2"/>
        <v>655</v>
      </c>
      <c r="AP25" s="17">
        <f t="shared" si="2"/>
        <v>805</v>
      </c>
      <c r="AQ25" s="18">
        <f t="shared" si="2"/>
        <v>1098</v>
      </c>
      <c r="AR25" s="41">
        <v>1200</v>
      </c>
      <c r="AS25" s="4"/>
      <c r="AT25" s="4"/>
      <c r="AU25" s="4"/>
      <c r="AV25" s="4"/>
      <c r="AW25" s="4"/>
      <c r="AX25" s="4"/>
      <c r="AY25" s="4"/>
      <c r="AZ25" s="4"/>
    </row>
    <row r="26" spans="1:53" ht="15" customHeight="1" x14ac:dyDescent="0.2">
      <c r="A26" s="36">
        <v>1400</v>
      </c>
      <c r="B26" s="55" t="e">
        <v>#REF!</v>
      </c>
      <c r="C26" s="16">
        <f t="shared" si="3"/>
        <v>293</v>
      </c>
      <c r="D26" s="17">
        <f t="shared" si="3"/>
        <v>409</v>
      </c>
      <c r="E26" s="18">
        <f t="shared" si="3"/>
        <v>529</v>
      </c>
      <c r="F26" s="16">
        <f t="shared" si="0"/>
        <v>139</v>
      </c>
      <c r="G26" s="17">
        <f t="shared" si="0"/>
        <v>227</v>
      </c>
      <c r="H26" s="17">
        <f t="shared" si="0"/>
        <v>322</v>
      </c>
      <c r="I26" s="17">
        <f t="shared" si="0"/>
        <v>396</v>
      </c>
      <c r="J26" s="17">
        <f t="shared" si="0"/>
        <v>552</v>
      </c>
      <c r="K26" s="16">
        <f t="shared" si="0"/>
        <v>182</v>
      </c>
      <c r="L26" s="17">
        <f t="shared" si="0"/>
        <v>295</v>
      </c>
      <c r="M26" s="17">
        <f t="shared" si="0"/>
        <v>402</v>
      </c>
      <c r="N26" s="17">
        <f t="shared" si="0"/>
        <v>499</v>
      </c>
      <c r="O26" s="18">
        <f t="shared" si="0"/>
        <v>689</v>
      </c>
      <c r="P26" s="16">
        <f t="shared" si="1"/>
        <v>225</v>
      </c>
      <c r="Q26" s="17">
        <f t="shared" si="1"/>
        <v>358</v>
      </c>
      <c r="R26" s="17">
        <f t="shared" si="1"/>
        <v>477</v>
      </c>
      <c r="S26" s="17">
        <f t="shared" si="1"/>
        <v>596</v>
      </c>
      <c r="T26" s="18">
        <f t="shared" si="1"/>
        <v>817</v>
      </c>
      <c r="U26" s="16">
        <f t="shared" si="1"/>
        <v>246</v>
      </c>
      <c r="V26" s="17">
        <f t="shared" si="1"/>
        <v>389</v>
      </c>
      <c r="W26" s="17">
        <f t="shared" si="1"/>
        <v>512</v>
      </c>
      <c r="X26" s="17">
        <f t="shared" si="1"/>
        <v>642</v>
      </c>
      <c r="Y26" s="18">
        <f t="shared" si="1"/>
        <v>877</v>
      </c>
      <c r="Z26" s="16">
        <f t="shared" si="1"/>
        <v>268</v>
      </c>
      <c r="AA26" s="17">
        <f t="shared" si="1"/>
        <v>418</v>
      </c>
      <c r="AB26" s="17">
        <f t="shared" si="1"/>
        <v>546</v>
      </c>
      <c r="AC26" s="17">
        <f t="shared" si="1"/>
        <v>687</v>
      </c>
      <c r="AD26" s="18">
        <f t="shared" si="1"/>
        <v>936</v>
      </c>
      <c r="AE26" s="16"/>
      <c r="AF26" s="17"/>
      <c r="AG26" s="17"/>
      <c r="AH26" s="17"/>
      <c r="AI26" s="18"/>
      <c r="AJ26" s="16">
        <f t="shared" si="2"/>
        <v>376</v>
      </c>
      <c r="AK26" s="17">
        <f t="shared" si="2"/>
        <v>584</v>
      </c>
      <c r="AL26" s="17">
        <f t="shared" si="2"/>
        <v>746</v>
      </c>
      <c r="AM26" s="17">
        <f t="shared" si="2"/>
        <v>942</v>
      </c>
      <c r="AN26" s="18">
        <f t="shared" si="2"/>
        <v>1281</v>
      </c>
      <c r="AO26" s="16">
        <f t="shared" si="2"/>
        <v>764</v>
      </c>
      <c r="AP26" s="17">
        <f t="shared" si="2"/>
        <v>939</v>
      </c>
      <c r="AQ26" s="18">
        <f t="shared" si="2"/>
        <v>1280</v>
      </c>
      <c r="AR26" s="41">
        <v>1400</v>
      </c>
      <c r="BA26" s="4"/>
    </row>
    <row r="27" spans="1:53" ht="15" customHeight="1" x14ac:dyDescent="0.2">
      <c r="A27" s="36">
        <v>1600</v>
      </c>
      <c r="B27" s="55" t="e">
        <v>#REF!</v>
      </c>
      <c r="C27" s="16">
        <f t="shared" si="3"/>
        <v>335</v>
      </c>
      <c r="D27" s="17">
        <f t="shared" si="3"/>
        <v>467</v>
      </c>
      <c r="E27" s="18">
        <f t="shared" si="3"/>
        <v>605</v>
      </c>
      <c r="F27" s="16">
        <f t="shared" ref="F27:O32" si="4">ROUND((F$10*($C$12/49.833)^F$11)*$A27/1000,0)</f>
        <v>159</v>
      </c>
      <c r="G27" s="17">
        <f t="shared" si="4"/>
        <v>260</v>
      </c>
      <c r="H27" s="17">
        <f t="shared" si="4"/>
        <v>368</v>
      </c>
      <c r="I27" s="17">
        <f t="shared" si="4"/>
        <v>452</v>
      </c>
      <c r="J27" s="17">
        <f t="shared" si="4"/>
        <v>631</v>
      </c>
      <c r="K27" s="16">
        <f t="shared" si="4"/>
        <v>208</v>
      </c>
      <c r="L27" s="17">
        <f t="shared" si="4"/>
        <v>337</v>
      </c>
      <c r="M27" s="17">
        <f t="shared" si="4"/>
        <v>460</v>
      </c>
      <c r="N27" s="17">
        <f t="shared" si="4"/>
        <v>570</v>
      </c>
      <c r="O27" s="18">
        <f t="shared" si="4"/>
        <v>788</v>
      </c>
      <c r="P27" s="16">
        <f t="shared" ref="P27:AD32" si="5">ROUND((P$10*($C$12/49.833)^P$11)*$A27/1000,0)</f>
        <v>257</v>
      </c>
      <c r="Q27" s="17">
        <f t="shared" si="5"/>
        <v>410</v>
      </c>
      <c r="R27" s="17">
        <f t="shared" si="5"/>
        <v>545</v>
      </c>
      <c r="S27" s="17">
        <f t="shared" si="5"/>
        <v>681</v>
      </c>
      <c r="T27" s="18">
        <f t="shared" si="5"/>
        <v>933</v>
      </c>
      <c r="U27" s="16">
        <f t="shared" si="5"/>
        <v>282</v>
      </c>
      <c r="V27" s="17">
        <f t="shared" si="5"/>
        <v>444</v>
      </c>
      <c r="W27" s="17">
        <f t="shared" si="5"/>
        <v>585</v>
      </c>
      <c r="X27" s="17">
        <f t="shared" si="5"/>
        <v>734</v>
      </c>
      <c r="Y27" s="18">
        <f t="shared" si="5"/>
        <v>1002</v>
      </c>
      <c r="Z27" s="16">
        <f t="shared" si="5"/>
        <v>306</v>
      </c>
      <c r="AA27" s="17">
        <f t="shared" si="5"/>
        <v>478</v>
      </c>
      <c r="AB27" s="17">
        <f t="shared" si="5"/>
        <v>624</v>
      </c>
      <c r="AC27" s="17">
        <f t="shared" si="5"/>
        <v>785</v>
      </c>
      <c r="AD27" s="18">
        <f t="shared" si="5"/>
        <v>1069</v>
      </c>
      <c r="AE27" s="16"/>
      <c r="AF27" s="17"/>
      <c r="AG27" s="17"/>
      <c r="AH27" s="17"/>
      <c r="AI27" s="18"/>
      <c r="AJ27" s="16">
        <f t="shared" si="2"/>
        <v>429</v>
      </c>
      <c r="AK27" s="17">
        <f t="shared" si="2"/>
        <v>667</v>
      </c>
      <c r="AL27" s="17">
        <f t="shared" si="2"/>
        <v>852</v>
      </c>
      <c r="AM27" s="17">
        <f t="shared" si="2"/>
        <v>1076</v>
      </c>
      <c r="AN27" s="18">
        <f t="shared" si="2"/>
        <v>1464</v>
      </c>
      <c r="AO27" s="16">
        <f t="shared" si="2"/>
        <v>873</v>
      </c>
      <c r="AP27" s="17">
        <f t="shared" si="2"/>
        <v>1073</v>
      </c>
      <c r="AQ27" s="18">
        <f t="shared" si="2"/>
        <v>1463</v>
      </c>
      <c r="AR27" s="41">
        <v>1600</v>
      </c>
    </row>
    <row r="28" spans="1:53" ht="15" customHeight="1" x14ac:dyDescent="0.2">
      <c r="A28" s="36">
        <v>1800</v>
      </c>
      <c r="B28" s="55" t="e">
        <v>#REF!</v>
      </c>
      <c r="C28" s="16">
        <f t="shared" si="3"/>
        <v>377</v>
      </c>
      <c r="D28" s="17">
        <f t="shared" si="3"/>
        <v>526</v>
      </c>
      <c r="E28" s="18">
        <f t="shared" si="3"/>
        <v>681</v>
      </c>
      <c r="F28" s="16">
        <f t="shared" si="4"/>
        <v>179</v>
      </c>
      <c r="G28" s="17">
        <f t="shared" si="4"/>
        <v>292</v>
      </c>
      <c r="H28" s="17">
        <f t="shared" si="4"/>
        <v>414</v>
      </c>
      <c r="I28" s="17">
        <f t="shared" si="4"/>
        <v>509</v>
      </c>
      <c r="J28" s="17">
        <f t="shared" si="4"/>
        <v>710</v>
      </c>
      <c r="K28" s="16">
        <f t="shared" si="4"/>
        <v>234</v>
      </c>
      <c r="L28" s="17">
        <f t="shared" si="4"/>
        <v>379</v>
      </c>
      <c r="M28" s="17">
        <f t="shared" si="4"/>
        <v>517</v>
      </c>
      <c r="N28" s="17">
        <f t="shared" si="4"/>
        <v>641</v>
      </c>
      <c r="O28" s="18">
        <f t="shared" si="4"/>
        <v>886</v>
      </c>
      <c r="P28" s="16">
        <f t="shared" si="5"/>
        <v>289</v>
      </c>
      <c r="Q28" s="17">
        <f t="shared" si="5"/>
        <v>461</v>
      </c>
      <c r="R28" s="17">
        <f t="shared" si="5"/>
        <v>613</v>
      </c>
      <c r="S28" s="17">
        <f t="shared" si="5"/>
        <v>766</v>
      </c>
      <c r="T28" s="18">
        <f t="shared" si="5"/>
        <v>1050</v>
      </c>
      <c r="U28" s="16">
        <f t="shared" si="5"/>
        <v>317</v>
      </c>
      <c r="V28" s="17">
        <f t="shared" si="5"/>
        <v>500</v>
      </c>
      <c r="W28" s="17">
        <f t="shared" si="5"/>
        <v>658</v>
      </c>
      <c r="X28" s="17">
        <f t="shared" si="5"/>
        <v>825</v>
      </c>
      <c r="Y28" s="18">
        <f t="shared" si="5"/>
        <v>1128</v>
      </c>
      <c r="Z28" s="16">
        <f t="shared" si="5"/>
        <v>344</v>
      </c>
      <c r="AA28" s="17">
        <f t="shared" si="5"/>
        <v>538</v>
      </c>
      <c r="AB28" s="17">
        <f t="shared" si="5"/>
        <v>702</v>
      </c>
      <c r="AC28" s="17">
        <f t="shared" si="5"/>
        <v>883</v>
      </c>
      <c r="AD28" s="18">
        <f t="shared" si="5"/>
        <v>1203</v>
      </c>
      <c r="AE28" s="16"/>
      <c r="AF28" s="17"/>
      <c r="AG28" s="17"/>
      <c r="AH28" s="17"/>
      <c r="AI28" s="18"/>
      <c r="AJ28" s="16">
        <f t="shared" si="2"/>
        <v>483</v>
      </c>
      <c r="AK28" s="17">
        <f t="shared" si="2"/>
        <v>750</v>
      </c>
      <c r="AL28" s="17">
        <f t="shared" si="2"/>
        <v>959</v>
      </c>
      <c r="AM28" s="17">
        <f t="shared" si="2"/>
        <v>1211</v>
      </c>
      <c r="AN28" s="18">
        <f t="shared" si="2"/>
        <v>1647</v>
      </c>
      <c r="AO28" s="16">
        <f t="shared" si="2"/>
        <v>983</v>
      </c>
      <c r="AP28" s="17">
        <f t="shared" si="2"/>
        <v>1207</v>
      </c>
      <c r="AQ28" s="18">
        <f t="shared" si="2"/>
        <v>1646</v>
      </c>
      <c r="AR28" s="41">
        <v>1800</v>
      </c>
    </row>
    <row r="29" spans="1:53" ht="15" customHeight="1" x14ac:dyDescent="0.2">
      <c r="A29" s="36">
        <v>2000</v>
      </c>
      <c r="B29" s="55" t="e">
        <v>#REF!</v>
      </c>
      <c r="C29" s="16">
        <f t="shared" si="3"/>
        <v>419</v>
      </c>
      <c r="D29" s="17">
        <f t="shared" si="3"/>
        <v>584</v>
      </c>
      <c r="E29" s="18">
        <f t="shared" si="3"/>
        <v>756</v>
      </c>
      <c r="F29" s="16">
        <f t="shared" si="4"/>
        <v>199</v>
      </c>
      <c r="G29" s="17">
        <f t="shared" si="4"/>
        <v>325</v>
      </c>
      <c r="H29" s="17">
        <f t="shared" si="4"/>
        <v>460</v>
      </c>
      <c r="I29" s="17">
        <f t="shared" si="4"/>
        <v>565</v>
      </c>
      <c r="J29" s="17">
        <f t="shared" si="4"/>
        <v>789</v>
      </c>
      <c r="K29" s="16">
        <f t="shared" si="4"/>
        <v>260</v>
      </c>
      <c r="L29" s="17">
        <f t="shared" si="4"/>
        <v>421</v>
      </c>
      <c r="M29" s="17">
        <f t="shared" si="4"/>
        <v>575</v>
      </c>
      <c r="N29" s="17">
        <f t="shared" si="4"/>
        <v>713</v>
      </c>
      <c r="O29" s="18">
        <f t="shared" si="4"/>
        <v>985</v>
      </c>
      <c r="P29" s="16">
        <f t="shared" si="5"/>
        <v>322</v>
      </c>
      <c r="Q29" s="17">
        <f t="shared" si="5"/>
        <v>512</v>
      </c>
      <c r="R29" s="17">
        <f t="shared" si="5"/>
        <v>681</v>
      </c>
      <c r="S29" s="17">
        <f t="shared" si="5"/>
        <v>851</v>
      </c>
      <c r="T29" s="18">
        <f t="shared" si="5"/>
        <v>1167</v>
      </c>
      <c r="U29" s="16">
        <f t="shared" si="5"/>
        <v>352</v>
      </c>
      <c r="V29" s="17">
        <f t="shared" si="5"/>
        <v>556</v>
      </c>
      <c r="W29" s="17">
        <f t="shared" si="5"/>
        <v>731</v>
      </c>
      <c r="X29" s="17">
        <f t="shared" si="5"/>
        <v>917</v>
      </c>
      <c r="Y29" s="18">
        <f t="shared" si="5"/>
        <v>1253</v>
      </c>
      <c r="Z29" s="16">
        <f t="shared" si="5"/>
        <v>382</v>
      </c>
      <c r="AA29" s="17">
        <f t="shared" si="5"/>
        <v>598</v>
      </c>
      <c r="AB29" s="17">
        <f t="shared" si="5"/>
        <v>780</v>
      </c>
      <c r="AC29" s="17">
        <f t="shared" si="5"/>
        <v>981</v>
      </c>
      <c r="AD29" s="18">
        <f t="shared" si="5"/>
        <v>1336</v>
      </c>
      <c r="AE29" s="16"/>
      <c r="AF29" s="17"/>
      <c r="AG29" s="17"/>
      <c r="AH29" s="17"/>
      <c r="AI29" s="18"/>
      <c r="AJ29" s="16">
        <f t="shared" si="2"/>
        <v>537</v>
      </c>
      <c r="AK29" s="17">
        <f t="shared" si="2"/>
        <v>834</v>
      </c>
      <c r="AL29" s="17">
        <f t="shared" si="2"/>
        <v>1065</v>
      </c>
      <c r="AM29" s="17">
        <f t="shared" si="2"/>
        <v>1345</v>
      </c>
      <c r="AN29" s="18">
        <f t="shared" si="2"/>
        <v>1830</v>
      </c>
      <c r="AO29" s="16">
        <f t="shared" si="2"/>
        <v>1092</v>
      </c>
      <c r="AP29" s="17">
        <f t="shared" si="2"/>
        <v>1341</v>
      </c>
      <c r="AQ29" s="18">
        <f t="shared" si="2"/>
        <v>1829</v>
      </c>
      <c r="AR29" s="41">
        <v>2000</v>
      </c>
    </row>
    <row r="30" spans="1:53" ht="15" customHeight="1" x14ac:dyDescent="0.2">
      <c r="A30" s="36">
        <v>2300</v>
      </c>
      <c r="B30" s="55" t="e">
        <v>#REF!</v>
      </c>
      <c r="C30" s="16">
        <f t="shared" si="3"/>
        <v>482</v>
      </c>
      <c r="D30" s="17">
        <f t="shared" si="3"/>
        <v>672</v>
      </c>
      <c r="E30" s="18">
        <f t="shared" si="3"/>
        <v>870</v>
      </c>
      <c r="F30" s="16">
        <f t="shared" si="4"/>
        <v>228</v>
      </c>
      <c r="G30" s="17">
        <f t="shared" si="4"/>
        <v>373</v>
      </c>
      <c r="H30" s="17">
        <f t="shared" si="4"/>
        <v>529</v>
      </c>
      <c r="I30" s="17">
        <f t="shared" si="4"/>
        <v>650</v>
      </c>
      <c r="J30" s="17">
        <f t="shared" si="4"/>
        <v>908</v>
      </c>
      <c r="K30" s="16">
        <f t="shared" si="4"/>
        <v>299</v>
      </c>
      <c r="L30" s="17">
        <f t="shared" si="4"/>
        <v>484</v>
      </c>
      <c r="M30" s="17">
        <f t="shared" si="4"/>
        <v>661</v>
      </c>
      <c r="N30" s="17">
        <f t="shared" si="4"/>
        <v>819</v>
      </c>
      <c r="O30" s="18">
        <f t="shared" si="4"/>
        <v>1133</v>
      </c>
      <c r="P30" s="16">
        <f t="shared" si="5"/>
        <v>370</v>
      </c>
      <c r="Q30" s="17">
        <f t="shared" si="5"/>
        <v>589</v>
      </c>
      <c r="R30" s="17">
        <f t="shared" si="5"/>
        <v>784</v>
      </c>
      <c r="S30" s="17">
        <f t="shared" si="5"/>
        <v>979</v>
      </c>
      <c r="T30" s="18">
        <f t="shared" si="5"/>
        <v>1342</v>
      </c>
      <c r="U30" s="16">
        <f t="shared" si="5"/>
        <v>405</v>
      </c>
      <c r="V30" s="17">
        <f t="shared" si="5"/>
        <v>639</v>
      </c>
      <c r="W30" s="17">
        <f t="shared" si="5"/>
        <v>841</v>
      </c>
      <c r="X30" s="17">
        <f t="shared" si="5"/>
        <v>1055</v>
      </c>
      <c r="Y30" s="18">
        <f t="shared" si="5"/>
        <v>1441</v>
      </c>
      <c r="Z30" s="16">
        <f t="shared" si="5"/>
        <v>440</v>
      </c>
      <c r="AA30" s="17">
        <f t="shared" si="5"/>
        <v>688</v>
      </c>
      <c r="AB30" s="17">
        <f t="shared" si="5"/>
        <v>897</v>
      </c>
      <c r="AC30" s="17">
        <f t="shared" si="5"/>
        <v>1128</v>
      </c>
      <c r="AD30" s="18">
        <f t="shared" si="5"/>
        <v>1537</v>
      </c>
      <c r="AE30" s="16"/>
      <c r="AF30" s="17"/>
      <c r="AG30" s="17"/>
      <c r="AH30" s="17"/>
      <c r="AI30" s="18"/>
      <c r="AJ30" s="112"/>
      <c r="AK30" s="113"/>
      <c r="AL30" s="113"/>
      <c r="AM30" s="113"/>
      <c r="AN30" s="114"/>
      <c r="AO30" s="112"/>
      <c r="AP30" s="113"/>
      <c r="AQ30" s="114"/>
      <c r="AR30" s="41">
        <v>2300</v>
      </c>
    </row>
    <row r="31" spans="1:53" ht="15" customHeight="1" x14ac:dyDescent="0.2">
      <c r="A31" s="36">
        <v>2600</v>
      </c>
      <c r="B31" s="55" t="e">
        <v>#REF!</v>
      </c>
      <c r="C31" s="16">
        <f t="shared" si="3"/>
        <v>545</v>
      </c>
      <c r="D31" s="17">
        <f t="shared" si="3"/>
        <v>760</v>
      </c>
      <c r="E31" s="18">
        <f t="shared" si="3"/>
        <v>983</v>
      </c>
      <c r="F31" s="16">
        <f t="shared" si="4"/>
        <v>258</v>
      </c>
      <c r="G31" s="17">
        <f t="shared" si="4"/>
        <v>422</v>
      </c>
      <c r="H31" s="17">
        <f t="shared" si="4"/>
        <v>598</v>
      </c>
      <c r="I31" s="17">
        <f t="shared" si="4"/>
        <v>735</v>
      </c>
      <c r="J31" s="17">
        <f t="shared" si="4"/>
        <v>1026</v>
      </c>
      <c r="K31" s="16">
        <f t="shared" si="4"/>
        <v>338</v>
      </c>
      <c r="L31" s="17">
        <f t="shared" si="4"/>
        <v>547</v>
      </c>
      <c r="M31" s="17">
        <f t="shared" si="4"/>
        <v>747</v>
      </c>
      <c r="N31" s="17">
        <f t="shared" si="4"/>
        <v>926</v>
      </c>
      <c r="O31" s="18">
        <f t="shared" si="4"/>
        <v>1280</v>
      </c>
      <c r="P31" s="16">
        <f t="shared" si="5"/>
        <v>418</v>
      </c>
      <c r="Q31" s="17">
        <f t="shared" si="5"/>
        <v>665</v>
      </c>
      <c r="R31" s="17">
        <f t="shared" si="5"/>
        <v>886</v>
      </c>
      <c r="S31" s="17">
        <f t="shared" si="5"/>
        <v>1106</v>
      </c>
      <c r="T31" s="18">
        <f t="shared" si="5"/>
        <v>1517</v>
      </c>
      <c r="U31" s="16">
        <f t="shared" si="5"/>
        <v>458</v>
      </c>
      <c r="V31" s="17">
        <f t="shared" si="5"/>
        <v>722</v>
      </c>
      <c r="W31" s="17">
        <f t="shared" si="5"/>
        <v>951</v>
      </c>
      <c r="X31" s="17">
        <f t="shared" si="5"/>
        <v>1192</v>
      </c>
      <c r="Y31" s="18">
        <f t="shared" si="5"/>
        <v>1629</v>
      </c>
      <c r="Z31" s="16">
        <f t="shared" si="5"/>
        <v>497</v>
      </c>
      <c r="AA31" s="17">
        <f t="shared" si="5"/>
        <v>777</v>
      </c>
      <c r="AB31" s="17">
        <f t="shared" si="5"/>
        <v>1014</v>
      </c>
      <c r="AC31" s="17">
        <f t="shared" si="5"/>
        <v>1275</v>
      </c>
      <c r="AD31" s="18">
        <f t="shared" si="5"/>
        <v>1737</v>
      </c>
      <c r="AE31" s="16"/>
      <c r="AF31" s="17"/>
      <c r="AG31" s="17"/>
      <c r="AH31" s="17"/>
      <c r="AI31" s="18"/>
      <c r="AJ31" s="112"/>
      <c r="AK31" s="113"/>
      <c r="AL31" s="113"/>
      <c r="AM31" s="113"/>
      <c r="AN31" s="114"/>
      <c r="AO31" s="112"/>
      <c r="AP31" s="113"/>
      <c r="AQ31" s="114"/>
      <c r="AR31" s="41">
        <v>2600</v>
      </c>
    </row>
    <row r="32" spans="1:53" x14ac:dyDescent="0.2">
      <c r="A32" s="37">
        <v>3000</v>
      </c>
      <c r="B32" s="51" t="e">
        <v>#REF!</v>
      </c>
      <c r="C32" s="20">
        <f t="shared" si="3"/>
        <v>629</v>
      </c>
      <c r="D32" s="21">
        <f t="shared" si="3"/>
        <v>876</v>
      </c>
      <c r="E32" s="22">
        <f t="shared" si="3"/>
        <v>1134</v>
      </c>
      <c r="F32" s="20">
        <f t="shared" si="4"/>
        <v>298</v>
      </c>
      <c r="G32" s="21">
        <f t="shared" si="4"/>
        <v>487</v>
      </c>
      <c r="H32" s="21">
        <f t="shared" si="4"/>
        <v>690</v>
      </c>
      <c r="I32" s="21">
        <f t="shared" si="4"/>
        <v>848</v>
      </c>
      <c r="J32" s="21">
        <f t="shared" si="4"/>
        <v>1184</v>
      </c>
      <c r="K32" s="20">
        <f t="shared" si="4"/>
        <v>390</v>
      </c>
      <c r="L32" s="21">
        <f t="shared" si="4"/>
        <v>632</v>
      </c>
      <c r="M32" s="21">
        <f t="shared" si="4"/>
        <v>862</v>
      </c>
      <c r="N32" s="21">
        <f t="shared" si="4"/>
        <v>1069</v>
      </c>
      <c r="O32" s="22">
        <f t="shared" si="4"/>
        <v>1477</v>
      </c>
      <c r="P32" s="20">
        <f t="shared" si="5"/>
        <v>482</v>
      </c>
      <c r="Q32" s="21">
        <f t="shared" si="5"/>
        <v>768</v>
      </c>
      <c r="R32" s="21">
        <f t="shared" si="5"/>
        <v>1022</v>
      </c>
      <c r="S32" s="21">
        <f t="shared" si="5"/>
        <v>1276</v>
      </c>
      <c r="T32" s="22">
        <f t="shared" si="5"/>
        <v>1750</v>
      </c>
      <c r="U32" s="20">
        <f t="shared" si="5"/>
        <v>528</v>
      </c>
      <c r="V32" s="21">
        <f t="shared" si="5"/>
        <v>833</v>
      </c>
      <c r="W32" s="21">
        <f t="shared" si="5"/>
        <v>1097</v>
      </c>
      <c r="X32" s="21">
        <f t="shared" si="5"/>
        <v>1376</v>
      </c>
      <c r="Y32" s="22">
        <f t="shared" si="5"/>
        <v>1880</v>
      </c>
      <c r="Z32" s="20">
        <f t="shared" si="5"/>
        <v>573</v>
      </c>
      <c r="AA32" s="21">
        <f t="shared" si="5"/>
        <v>897</v>
      </c>
      <c r="AB32" s="21">
        <f t="shared" si="5"/>
        <v>1170</v>
      </c>
      <c r="AC32" s="21">
        <f t="shared" si="5"/>
        <v>1472</v>
      </c>
      <c r="AD32" s="22">
        <f t="shared" si="5"/>
        <v>2005</v>
      </c>
      <c r="AE32" s="20"/>
      <c r="AF32" s="21"/>
      <c r="AG32" s="21"/>
      <c r="AH32" s="21"/>
      <c r="AI32" s="22"/>
      <c r="AJ32" s="115"/>
      <c r="AK32" s="116"/>
      <c r="AL32" s="116"/>
      <c r="AM32" s="116"/>
      <c r="AN32" s="117"/>
      <c r="AO32" s="115"/>
      <c r="AP32" s="116"/>
      <c r="AQ32" s="117"/>
      <c r="AR32" s="42">
        <v>3000</v>
      </c>
    </row>
    <row r="33" spans="1:81" ht="19.5" customHeight="1" x14ac:dyDescent="0.2">
      <c r="A33" s="157" t="s">
        <v>22</v>
      </c>
      <c r="B33" s="155" t="s">
        <v>23</v>
      </c>
      <c r="C33" s="155" t="s">
        <v>23</v>
      </c>
      <c r="D33" s="149"/>
      <c r="E33" s="150"/>
      <c r="F33" s="150"/>
      <c r="G33" s="150"/>
      <c r="H33" s="150"/>
      <c r="I33" s="150"/>
      <c r="J33" s="150"/>
      <c r="K33" s="154"/>
      <c r="L33" s="154"/>
      <c r="M33" s="153"/>
      <c r="N33" s="151"/>
      <c r="O33" s="151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61"/>
      <c r="AP33" s="161"/>
      <c r="AQ33" s="50"/>
      <c r="AR33" s="49"/>
    </row>
    <row r="34" spans="1:81" ht="12" customHeight="1" x14ac:dyDescent="0.2">
      <c r="A34" s="157" t="s">
        <v>24</v>
      </c>
      <c r="B34" s="156" t="s">
        <v>25</v>
      </c>
      <c r="C34" s="156" t="s">
        <v>25</v>
      </c>
      <c r="D34" s="150"/>
      <c r="E34" s="150"/>
      <c r="F34" s="150"/>
      <c r="G34" s="150"/>
      <c r="H34" s="107"/>
      <c r="I34" s="107"/>
      <c r="J34" s="150"/>
      <c r="K34" s="154"/>
      <c r="L34" s="154"/>
      <c r="M34" s="153"/>
      <c r="N34" s="162"/>
      <c r="O34" s="162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2"/>
      <c r="AR34" s="2"/>
    </row>
    <row r="35" spans="1:81" ht="20.25" customHeight="1" x14ac:dyDescent="0.2">
      <c r="A35" s="27" t="s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x14ac:dyDescent="0.2">
      <c r="A36" s="27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ht="30" customHeight="1" x14ac:dyDescent="0.65">
      <c r="A37" s="228" t="s">
        <v>27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</row>
    <row r="38" spans="1:81" ht="23.25" x14ac:dyDescent="0.65">
      <c r="A38" s="229" t="s">
        <v>28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</row>
    <row r="39" spans="1:81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81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81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81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81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81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81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81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81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81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5" customHeight="1" x14ac:dyDescent="0.2"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5.0999999999999996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ht="5.0999999999999996" customHeight="1" x14ac:dyDescent="0.2"/>
    <row r="75" s="2" customFormat="1" x14ac:dyDescent="0.2"/>
    <row r="76" s="2" customFormat="1" ht="5.0999999999999996" customHeight="1" x14ac:dyDescent="0.2"/>
    <row r="77" s="2" customFormat="1" x14ac:dyDescent="0.2"/>
    <row r="78" s="2" customFormat="1" x14ac:dyDescent="0.2"/>
    <row r="79" s="2" customFormat="1" ht="6.95" customHeight="1" x14ac:dyDescent="0.2"/>
    <row r="80" s="2" customFormat="1" ht="21.2" customHeight="1" x14ac:dyDescent="0.2"/>
    <row r="81" s="2" customFormat="1" ht="6.95" customHeight="1" x14ac:dyDescent="0.2"/>
    <row r="82" s="2" customFormat="1" ht="6.95" customHeight="1" x14ac:dyDescent="0.2"/>
    <row r="83" s="2" customFormat="1" ht="18" customHeight="1" x14ac:dyDescent="0.2"/>
    <row r="84" s="2" customFormat="1" ht="5.0999999999999996" customHeight="1" x14ac:dyDescent="0.2"/>
    <row r="85" s="2" customFormat="1" ht="13.15" customHeight="1" x14ac:dyDescent="0.2"/>
    <row r="86" s="2" customFormat="1" ht="13.15" customHeight="1" x14ac:dyDescent="0.2"/>
    <row r="87" s="2" customFormat="1" ht="5.0999999999999996" customHeigh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4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5.0999999999999996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2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2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6:44" x14ac:dyDescent="0.2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6:44" x14ac:dyDescent="0.2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6:44" x14ac:dyDescent="0.2"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6:44" x14ac:dyDescent="0.2"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6:44" x14ac:dyDescent="0.2"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6:44" x14ac:dyDescent="0.2"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6:44" x14ac:dyDescent="0.2"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6:44" x14ac:dyDescent="0.2"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6:44" x14ac:dyDescent="0.2"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6:44" x14ac:dyDescent="0.2"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6:44" x14ac:dyDescent="0.2"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6:44" x14ac:dyDescent="0.2"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6:44" x14ac:dyDescent="0.2"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6:44" x14ac:dyDescent="0.2"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6:44" x14ac:dyDescent="0.2"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6:44" x14ac:dyDescent="0.2"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6:44" x14ac:dyDescent="0.2"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6:44" x14ac:dyDescent="0.2"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6:44" ht="5.0999999999999996" customHeight="1" x14ac:dyDescent="0.2"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6:44" x14ac:dyDescent="0.2"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6:44" x14ac:dyDescent="0.2"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6:44" x14ac:dyDescent="0.2"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6:44" x14ac:dyDescent="0.2"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6:44" x14ac:dyDescent="0.2"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6:44" x14ac:dyDescent="0.2"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6:44" x14ac:dyDescent="0.2"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6:44" x14ac:dyDescent="0.2"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6:44" x14ac:dyDescent="0.2"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6:44" x14ac:dyDescent="0.2"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6:44" x14ac:dyDescent="0.2"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6:44" x14ac:dyDescent="0.2"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6:44" x14ac:dyDescent="0.2"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6:44" x14ac:dyDescent="0.2"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6:44" x14ac:dyDescent="0.2"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6:44" x14ac:dyDescent="0.2"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6:44" x14ac:dyDescent="0.2"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6:44" x14ac:dyDescent="0.2"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6:44" x14ac:dyDescent="0.2"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6:44" ht="5.0999999999999996" customHeight="1" x14ac:dyDescent="0.2"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6:44" x14ac:dyDescent="0.2"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6:44" ht="5.0999999999999996" customHeight="1" x14ac:dyDescent="0.2"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6:44" x14ac:dyDescent="0.2"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6:44" x14ac:dyDescent="0.2"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6:44" ht="6.95" customHeight="1" x14ac:dyDescent="0.2"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6:44" x14ac:dyDescent="0.2"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6:44" ht="6.95" customHeight="1" x14ac:dyDescent="0.2"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6:44" ht="6.95" customHeight="1" x14ac:dyDescent="0.2"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6:44" ht="18" customHeight="1" x14ac:dyDescent="0.2"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6:44" ht="5.0999999999999996" customHeight="1" x14ac:dyDescent="0.2"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6:44" x14ac:dyDescent="0.2"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6:44" x14ac:dyDescent="0.2"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6:44" ht="5.0999999999999996" customHeight="1" x14ac:dyDescent="0.2"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6:44" x14ac:dyDescent="0.2"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6:44" x14ac:dyDescent="0.2"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6:44" x14ac:dyDescent="0.2"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6:44" x14ac:dyDescent="0.2"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6:44" x14ac:dyDescent="0.2"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6:44" x14ac:dyDescent="0.2"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6:44" x14ac:dyDescent="0.2"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6:44" x14ac:dyDescent="0.2"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6:44" x14ac:dyDescent="0.2"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6:44" x14ac:dyDescent="0.2"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6:44" x14ac:dyDescent="0.2"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6:44" x14ac:dyDescent="0.2"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6:34" x14ac:dyDescent="0.2"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6:34" x14ac:dyDescent="0.2"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6:34" x14ac:dyDescent="0.2"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6:34" x14ac:dyDescent="0.2"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6:34" x14ac:dyDescent="0.2"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6:34" x14ac:dyDescent="0.2"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6:34" x14ac:dyDescent="0.2"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6:34" x14ac:dyDescent="0.2"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6:34" x14ac:dyDescent="0.2"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6:34" ht="5.0999999999999996" customHeight="1" x14ac:dyDescent="0.2"/>
    <row r="208" ht="5.0999999999999996" customHeight="1" x14ac:dyDescent="0.2"/>
    <row r="228" ht="5.0999999999999996" customHeight="1" x14ac:dyDescent="0.2"/>
    <row r="230" ht="5.0999999999999996" customHeight="1" x14ac:dyDescent="0.2"/>
  </sheetData>
  <sheetProtection algorithmName="SHA-512" hashValue="F50TavQ/Ie9GNKRpG8VED19uiO0V1SS/9yHSlJbSNwn/9swtzULEicB0xTujOcTeil8gzwaUju3+GRzNhjqv+w==" saltValue="leo2dLgBVEnUaUxVtZC3ag==" spinCount="100000" sheet="1" selectLockedCells="1"/>
  <mergeCells count="12">
    <mergeCell ref="T5:U5"/>
    <mergeCell ref="A38:AR38"/>
    <mergeCell ref="A37:AR37"/>
    <mergeCell ref="C12:D12"/>
    <mergeCell ref="K14:O14"/>
    <mergeCell ref="P14:T14"/>
    <mergeCell ref="F14:J14"/>
    <mergeCell ref="AO14:AQ14"/>
    <mergeCell ref="U14:Y14"/>
    <mergeCell ref="Z14:AD14"/>
    <mergeCell ref="AE14:AI14"/>
    <mergeCell ref="AJ14:AN14"/>
  </mergeCells>
  <hyperlinks>
    <hyperlink ref="A38" r:id="rId1" xr:uid="{F6E20262-3A76-4E55-BE52-20B6197FCF63}"/>
  </hyperlinks>
  <pageMargins left="0.39370078740157483" right="0.39370078740157483" top="0.98425196850393704" bottom="0.98425196850393704" header="0.51181102362204722" footer="0.51181102362204722"/>
  <pageSetup paperSize="9" scale="64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H234"/>
  <sheetViews>
    <sheetView showGridLines="0" zoomScale="115" zoomScaleNormal="115" workbookViewId="0">
      <selection activeCell="G5" sqref="G5"/>
    </sheetView>
  </sheetViews>
  <sheetFormatPr baseColWidth="10" defaultColWidth="11.42578125" defaultRowHeight="12.75" x14ac:dyDescent="0.2"/>
  <cols>
    <col min="1" max="1" width="9.5703125" style="4" customWidth="1"/>
    <col min="2" max="2" width="4.42578125" style="4" hidden="1" customWidth="1"/>
    <col min="3" max="8" width="5.7109375" style="4" customWidth="1"/>
    <col min="9" max="9" width="5.5703125" style="4" customWidth="1"/>
    <col min="10" max="21" width="5.7109375" style="4" customWidth="1"/>
    <col min="22" max="22" width="5.28515625" style="4" customWidth="1"/>
    <col min="23" max="23" width="8.28515625" style="4" customWidth="1"/>
    <col min="24" max="16384" width="11.42578125" style="2"/>
  </cols>
  <sheetData>
    <row r="1" spans="1:28" ht="6.9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8" ht="21" customHeight="1" x14ac:dyDescent="0.65">
      <c r="A2" s="210" t="s">
        <v>35</v>
      </c>
      <c r="B2" s="197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</row>
    <row r="3" spans="1:28" ht="6.9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8" ht="6.9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28" ht="18" customHeight="1" x14ac:dyDescent="0.35">
      <c r="A5" s="194"/>
      <c r="B5" s="194"/>
      <c r="C5" s="202" t="s">
        <v>1</v>
      </c>
      <c r="D5" s="31">
        <v>55</v>
      </c>
      <c r="E5" s="194"/>
      <c r="F5" s="191" t="s">
        <v>2</v>
      </c>
      <c r="G5" s="31">
        <v>45</v>
      </c>
      <c r="H5" s="190" t="s">
        <v>3</v>
      </c>
      <c r="I5" s="208" t="s">
        <v>36</v>
      </c>
      <c r="J5" s="31">
        <v>20</v>
      </c>
      <c r="K5" s="190" t="s">
        <v>3</v>
      </c>
      <c r="L5" s="190"/>
      <c r="M5" s="190"/>
      <c r="N5" s="107"/>
      <c r="O5" s="191"/>
      <c r="P5" s="107"/>
      <c r="Q5" s="107"/>
      <c r="R5" s="200" t="s">
        <v>5</v>
      </c>
      <c r="S5" s="237">
        <f>C12</f>
        <v>29.720134119884619</v>
      </c>
      <c r="T5" s="237"/>
      <c r="U5" s="201" t="s">
        <v>3</v>
      </c>
      <c r="V5" s="202"/>
      <c r="W5" s="107"/>
    </row>
    <row r="6" spans="1:28" ht="0.75" customHeight="1" x14ac:dyDescent="0.2">
      <c r="A6" s="104"/>
      <c r="B6" s="104"/>
      <c r="C6" s="104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4"/>
      <c r="O6" s="104"/>
      <c r="P6" s="104"/>
      <c r="Q6" s="104"/>
      <c r="R6" s="104"/>
      <c r="S6" s="104"/>
      <c r="T6" s="104"/>
      <c r="U6" s="104"/>
      <c r="V6" s="104"/>
      <c r="W6" s="104"/>
    </row>
    <row r="7" spans="1:28" hidden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</row>
    <row r="8" spans="1:28" hidden="1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</row>
    <row r="9" spans="1:28" ht="7.5" customHeight="1" x14ac:dyDescent="0.2">
      <c r="A9" s="106"/>
      <c r="B9" s="106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6"/>
      <c r="V9" s="107"/>
      <c r="W9" s="107"/>
    </row>
    <row r="10" spans="1:28" s="1" customFormat="1" x14ac:dyDescent="0.2">
      <c r="A10" s="163" t="s">
        <v>31</v>
      </c>
      <c r="C10" s="148">
        <v>348</v>
      </c>
      <c r="D10" s="140">
        <v>630</v>
      </c>
      <c r="E10" s="141">
        <v>874</v>
      </c>
      <c r="F10" s="145">
        <v>449</v>
      </c>
      <c r="G10" s="140">
        <v>787</v>
      </c>
      <c r="H10" s="141">
        <v>1098</v>
      </c>
      <c r="I10" s="145">
        <v>546</v>
      </c>
      <c r="J10" s="140">
        <v>938</v>
      </c>
      <c r="K10" s="141">
        <v>1309</v>
      </c>
      <c r="L10" s="145">
        <v>593</v>
      </c>
      <c r="M10" s="140">
        <v>1012</v>
      </c>
      <c r="N10" s="141">
        <v>1410</v>
      </c>
      <c r="O10" s="145">
        <v>639</v>
      </c>
      <c r="P10" s="140">
        <v>1085</v>
      </c>
      <c r="Q10" s="141">
        <v>1510</v>
      </c>
      <c r="R10" s="145">
        <v>903</v>
      </c>
      <c r="S10" s="140">
        <v>1516</v>
      </c>
      <c r="T10" s="141">
        <v>2069</v>
      </c>
      <c r="U10" s="145">
        <v>1546</v>
      </c>
      <c r="V10" s="141">
        <v>2111</v>
      </c>
      <c r="X10" s="2"/>
      <c r="Y10" s="2"/>
      <c r="Z10" s="2"/>
      <c r="AA10" s="2"/>
      <c r="AB10" s="2"/>
    </row>
    <row r="11" spans="1:28" s="3" customFormat="1" x14ac:dyDescent="0.2">
      <c r="A11" s="165" t="s">
        <v>7</v>
      </c>
      <c r="C11" s="142">
        <v>1.3425</v>
      </c>
      <c r="D11" s="143">
        <v>1.2815000000000001</v>
      </c>
      <c r="E11" s="144">
        <v>1.2957000000000001</v>
      </c>
      <c r="F11" s="146">
        <v>1.3254999999999999</v>
      </c>
      <c r="G11" s="143">
        <v>1.2835000000000001</v>
      </c>
      <c r="H11" s="144">
        <v>1.3004</v>
      </c>
      <c r="I11" s="146">
        <v>1.3086</v>
      </c>
      <c r="J11" s="143">
        <v>1.2856000000000001</v>
      </c>
      <c r="K11" s="144">
        <v>1.3050999999999999</v>
      </c>
      <c r="L11" s="146">
        <v>1.3001</v>
      </c>
      <c r="M11" s="143">
        <v>1.2866</v>
      </c>
      <c r="N11" s="144">
        <v>1.3075000000000001</v>
      </c>
      <c r="O11" s="146">
        <v>1.2916000000000001</v>
      </c>
      <c r="P11" s="143">
        <v>1.2876000000000001</v>
      </c>
      <c r="Q11" s="144">
        <v>1.3098000000000001</v>
      </c>
      <c r="R11" s="146">
        <v>1.2988</v>
      </c>
      <c r="S11" s="143">
        <v>1.3042</v>
      </c>
      <c r="T11" s="144">
        <v>1.3418000000000001</v>
      </c>
      <c r="U11" s="146">
        <v>1.3061</v>
      </c>
      <c r="V11" s="144">
        <v>1.3451</v>
      </c>
      <c r="X11" s="2"/>
      <c r="Y11" s="2"/>
      <c r="Z11" s="2"/>
      <c r="AA11" s="2"/>
      <c r="AB11" s="2"/>
    </row>
    <row r="12" spans="1:28" ht="14.25" hidden="1" x14ac:dyDescent="0.25">
      <c r="A12" s="5" t="s">
        <v>8</v>
      </c>
      <c r="B12" s="5"/>
      <c r="C12" s="230">
        <f>(D5-G5)/(LN((D5-J5)/(G5-J5)))</f>
        <v>29.720134119884619</v>
      </c>
      <c r="D12" s="23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8" ht="5.0999999999999996" hidden="1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8" x14ac:dyDescent="0.2">
      <c r="A14" s="32" t="s">
        <v>9</v>
      </c>
      <c r="B14" s="187">
        <v>250</v>
      </c>
      <c r="C14" s="232">
        <v>300</v>
      </c>
      <c r="D14" s="233"/>
      <c r="E14" s="234"/>
      <c r="F14" s="232">
        <v>400</v>
      </c>
      <c r="G14" s="233"/>
      <c r="H14" s="234"/>
      <c r="I14" s="232">
        <v>500</v>
      </c>
      <c r="J14" s="233"/>
      <c r="K14" s="234"/>
      <c r="L14" s="232">
        <v>550</v>
      </c>
      <c r="M14" s="233"/>
      <c r="N14" s="234"/>
      <c r="O14" s="232">
        <v>600</v>
      </c>
      <c r="P14" s="233"/>
      <c r="Q14" s="234"/>
      <c r="R14" s="232">
        <v>900</v>
      </c>
      <c r="S14" s="233"/>
      <c r="T14" s="234"/>
      <c r="U14" s="232">
        <v>950</v>
      </c>
      <c r="V14" s="238"/>
      <c r="W14" s="188" t="s">
        <v>9</v>
      </c>
    </row>
    <row r="15" spans="1:28" x14ac:dyDescent="0.2">
      <c r="A15" s="33" t="s">
        <v>11</v>
      </c>
      <c r="B15" s="6">
        <v>11</v>
      </c>
      <c r="C15" s="43">
        <v>10</v>
      </c>
      <c r="D15" s="44">
        <v>20</v>
      </c>
      <c r="E15" s="45">
        <v>30</v>
      </c>
      <c r="F15" s="43">
        <v>10</v>
      </c>
      <c r="G15" s="44">
        <v>20</v>
      </c>
      <c r="H15" s="45">
        <v>30</v>
      </c>
      <c r="I15" s="43">
        <v>10</v>
      </c>
      <c r="J15" s="44">
        <v>20</v>
      </c>
      <c r="K15" s="45">
        <v>30</v>
      </c>
      <c r="L15" s="43">
        <v>10</v>
      </c>
      <c r="M15" s="44">
        <v>20</v>
      </c>
      <c r="N15" s="45">
        <v>30</v>
      </c>
      <c r="O15" s="43">
        <v>10</v>
      </c>
      <c r="P15" s="44">
        <v>20</v>
      </c>
      <c r="Q15" s="45">
        <v>30</v>
      </c>
      <c r="R15" s="43">
        <v>10</v>
      </c>
      <c r="S15" s="44">
        <v>20</v>
      </c>
      <c r="T15" s="45">
        <v>30</v>
      </c>
      <c r="U15" s="44">
        <v>20</v>
      </c>
      <c r="V15" s="45">
        <v>30</v>
      </c>
      <c r="W15" s="38" t="s">
        <v>11</v>
      </c>
    </row>
    <row r="16" spans="1:28" x14ac:dyDescent="0.2">
      <c r="A16" s="34" t="s">
        <v>13</v>
      </c>
      <c r="B16" s="7" t="s">
        <v>14</v>
      </c>
      <c r="C16" s="8" t="s">
        <v>14</v>
      </c>
      <c r="D16" s="9" t="s">
        <v>14</v>
      </c>
      <c r="E16" s="10" t="s">
        <v>14</v>
      </c>
      <c r="F16" s="8" t="s">
        <v>14</v>
      </c>
      <c r="G16" s="9" t="s">
        <v>14</v>
      </c>
      <c r="H16" s="10" t="s">
        <v>14</v>
      </c>
      <c r="I16" s="8" t="s">
        <v>14</v>
      </c>
      <c r="J16" s="9" t="s">
        <v>14</v>
      </c>
      <c r="K16" s="10" t="s">
        <v>14</v>
      </c>
      <c r="L16" s="8" t="s">
        <v>14</v>
      </c>
      <c r="M16" s="9" t="s">
        <v>14</v>
      </c>
      <c r="N16" s="10" t="s">
        <v>14</v>
      </c>
      <c r="O16" s="8" t="s">
        <v>14</v>
      </c>
      <c r="P16" s="9" t="s">
        <v>14</v>
      </c>
      <c r="Q16" s="10" t="s">
        <v>14</v>
      </c>
      <c r="R16" s="8" t="s">
        <v>14</v>
      </c>
      <c r="S16" s="9" t="s">
        <v>14</v>
      </c>
      <c r="T16" s="10" t="s">
        <v>14</v>
      </c>
      <c r="U16" s="9" t="s">
        <v>14</v>
      </c>
      <c r="V16" s="10" t="s">
        <v>14</v>
      </c>
      <c r="W16" s="39" t="s">
        <v>13</v>
      </c>
    </row>
    <row r="17" spans="1:23" ht="15" customHeight="1" x14ac:dyDescent="0.2">
      <c r="A17" s="35">
        <v>400</v>
      </c>
      <c r="B17" s="11" t="e">
        <v>#REF!</v>
      </c>
      <c r="C17" s="12">
        <f t="shared" ref="C17:H31" si="0">ROUND((C$10*($C$12/49.833)^C$11)*$A17/1000,0)</f>
        <v>70</v>
      </c>
      <c r="D17" s="13">
        <f t="shared" si="0"/>
        <v>130</v>
      </c>
      <c r="E17" s="14">
        <f t="shared" si="0"/>
        <v>179</v>
      </c>
      <c r="F17" s="12">
        <f t="shared" si="0"/>
        <v>91</v>
      </c>
      <c r="G17" s="13">
        <f t="shared" si="0"/>
        <v>162</v>
      </c>
      <c r="H17" s="14">
        <f t="shared" si="0"/>
        <v>224</v>
      </c>
      <c r="I17" s="12">
        <f t="shared" ref="I17:V26" si="1">ROUND((I$10*($C$12/49.833)^I$11)*$A17/1000,0)</f>
        <v>111</v>
      </c>
      <c r="J17" s="13">
        <f t="shared" si="1"/>
        <v>193</v>
      </c>
      <c r="K17" s="14">
        <f t="shared" si="1"/>
        <v>267</v>
      </c>
      <c r="L17" s="12">
        <f t="shared" si="1"/>
        <v>121</v>
      </c>
      <c r="M17" s="13">
        <f t="shared" si="1"/>
        <v>208</v>
      </c>
      <c r="N17" s="14">
        <f t="shared" si="1"/>
        <v>287</v>
      </c>
      <c r="O17" s="12">
        <f t="shared" si="1"/>
        <v>131</v>
      </c>
      <c r="P17" s="13">
        <f t="shared" si="1"/>
        <v>223</v>
      </c>
      <c r="Q17" s="14">
        <f t="shared" si="1"/>
        <v>307</v>
      </c>
      <c r="R17" s="12">
        <f t="shared" si="1"/>
        <v>185</v>
      </c>
      <c r="S17" s="13">
        <f t="shared" si="1"/>
        <v>309</v>
      </c>
      <c r="T17" s="14">
        <f t="shared" si="1"/>
        <v>414</v>
      </c>
      <c r="U17" s="13">
        <f t="shared" si="1"/>
        <v>315</v>
      </c>
      <c r="V17" s="14">
        <f t="shared" si="1"/>
        <v>421</v>
      </c>
      <c r="W17" s="40">
        <v>400</v>
      </c>
    </row>
    <row r="18" spans="1:23" ht="15" customHeight="1" x14ac:dyDescent="0.2">
      <c r="A18" s="36">
        <v>500</v>
      </c>
      <c r="B18" s="15" t="e">
        <v>#REF!</v>
      </c>
      <c r="C18" s="16">
        <f t="shared" si="0"/>
        <v>87</v>
      </c>
      <c r="D18" s="17">
        <f t="shared" si="0"/>
        <v>162</v>
      </c>
      <c r="E18" s="18">
        <f t="shared" si="0"/>
        <v>224</v>
      </c>
      <c r="F18" s="16">
        <f t="shared" si="0"/>
        <v>113</v>
      </c>
      <c r="G18" s="17">
        <f t="shared" si="0"/>
        <v>203</v>
      </c>
      <c r="H18" s="18">
        <f t="shared" si="0"/>
        <v>280</v>
      </c>
      <c r="I18" s="16">
        <f t="shared" si="1"/>
        <v>139</v>
      </c>
      <c r="J18" s="17">
        <f t="shared" si="1"/>
        <v>241</v>
      </c>
      <c r="K18" s="18">
        <f t="shared" si="1"/>
        <v>333</v>
      </c>
      <c r="L18" s="16">
        <f t="shared" si="1"/>
        <v>151</v>
      </c>
      <c r="M18" s="17">
        <f t="shared" si="1"/>
        <v>260</v>
      </c>
      <c r="N18" s="18">
        <f t="shared" si="1"/>
        <v>359</v>
      </c>
      <c r="O18" s="16">
        <f t="shared" si="1"/>
        <v>164</v>
      </c>
      <c r="P18" s="17">
        <f t="shared" si="1"/>
        <v>279</v>
      </c>
      <c r="Q18" s="18">
        <f t="shared" si="1"/>
        <v>384</v>
      </c>
      <c r="R18" s="16">
        <f t="shared" si="1"/>
        <v>231</v>
      </c>
      <c r="S18" s="17">
        <f t="shared" si="1"/>
        <v>386</v>
      </c>
      <c r="T18" s="18">
        <f t="shared" si="1"/>
        <v>517</v>
      </c>
      <c r="U18" s="17">
        <f t="shared" si="1"/>
        <v>394</v>
      </c>
      <c r="V18" s="18">
        <f t="shared" si="1"/>
        <v>527</v>
      </c>
      <c r="W18" s="41">
        <v>500</v>
      </c>
    </row>
    <row r="19" spans="1:23" ht="15" customHeight="1" x14ac:dyDescent="0.2">
      <c r="A19" s="36">
        <v>600</v>
      </c>
      <c r="B19" s="15" t="e">
        <v>#REF!</v>
      </c>
      <c r="C19" s="16">
        <f t="shared" si="0"/>
        <v>104</v>
      </c>
      <c r="D19" s="17">
        <f t="shared" si="0"/>
        <v>195</v>
      </c>
      <c r="E19" s="18">
        <f t="shared" si="0"/>
        <v>268</v>
      </c>
      <c r="F19" s="16">
        <f t="shared" si="0"/>
        <v>136</v>
      </c>
      <c r="G19" s="17">
        <f t="shared" si="0"/>
        <v>243</v>
      </c>
      <c r="H19" s="18">
        <f t="shared" si="0"/>
        <v>336</v>
      </c>
      <c r="I19" s="16">
        <f t="shared" si="1"/>
        <v>167</v>
      </c>
      <c r="J19" s="17">
        <f t="shared" si="1"/>
        <v>290</v>
      </c>
      <c r="K19" s="18">
        <f t="shared" si="1"/>
        <v>400</v>
      </c>
      <c r="L19" s="16">
        <f t="shared" si="1"/>
        <v>182</v>
      </c>
      <c r="M19" s="17">
        <f t="shared" si="1"/>
        <v>312</v>
      </c>
      <c r="N19" s="18">
        <f t="shared" si="1"/>
        <v>430</v>
      </c>
      <c r="O19" s="16">
        <f t="shared" si="1"/>
        <v>197</v>
      </c>
      <c r="P19" s="17">
        <f t="shared" si="1"/>
        <v>335</v>
      </c>
      <c r="Q19" s="18">
        <f t="shared" si="1"/>
        <v>460</v>
      </c>
      <c r="R19" s="16">
        <f t="shared" si="1"/>
        <v>277</v>
      </c>
      <c r="S19" s="17">
        <f t="shared" si="1"/>
        <v>464</v>
      </c>
      <c r="T19" s="18">
        <f t="shared" si="1"/>
        <v>620</v>
      </c>
      <c r="U19" s="17">
        <f t="shared" si="1"/>
        <v>472</v>
      </c>
      <c r="V19" s="18">
        <f t="shared" si="1"/>
        <v>632</v>
      </c>
      <c r="W19" s="41">
        <v>600</v>
      </c>
    </row>
    <row r="20" spans="1:23" ht="15" customHeight="1" x14ac:dyDescent="0.2">
      <c r="A20" s="36">
        <v>700</v>
      </c>
      <c r="B20" s="15" t="e">
        <v>#REF!</v>
      </c>
      <c r="C20" s="16">
        <f t="shared" si="0"/>
        <v>122</v>
      </c>
      <c r="D20" s="17">
        <f t="shared" si="0"/>
        <v>227</v>
      </c>
      <c r="E20" s="18">
        <f t="shared" si="0"/>
        <v>313</v>
      </c>
      <c r="F20" s="16">
        <f t="shared" si="0"/>
        <v>158</v>
      </c>
      <c r="G20" s="17">
        <f t="shared" si="0"/>
        <v>284</v>
      </c>
      <c r="H20" s="18">
        <f t="shared" si="0"/>
        <v>392</v>
      </c>
      <c r="I20" s="16">
        <f t="shared" si="1"/>
        <v>194</v>
      </c>
      <c r="J20" s="17">
        <f t="shared" si="1"/>
        <v>338</v>
      </c>
      <c r="K20" s="18">
        <f t="shared" si="1"/>
        <v>467</v>
      </c>
      <c r="L20" s="16">
        <f t="shared" si="1"/>
        <v>212</v>
      </c>
      <c r="M20" s="17">
        <f t="shared" si="1"/>
        <v>364</v>
      </c>
      <c r="N20" s="18">
        <f t="shared" si="1"/>
        <v>502</v>
      </c>
      <c r="O20" s="16">
        <f t="shared" si="1"/>
        <v>229</v>
      </c>
      <c r="P20" s="17">
        <f t="shared" si="1"/>
        <v>390</v>
      </c>
      <c r="Q20" s="18">
        <f t="shared" si="1"/>
        <v>537</v>
      </c>
      <c r="R20" s="16">
        <f t="shared" si="1"/>
        <v>323</v>
      </c>
      <c r="S20" s="17">
        <f t="shared" si="1"/>
        <v>541</v>
      </c>
      <c r="T20" s="18">
        <f t="shared" si="1"/>
        <v>724</v>
      </c>
      <c r="U20" s="17">
        <f t="shared" si="1"/>
        <v>551</v>
      </c>
      <c r="V20" s="18">
        <f t="shared" si="1"/>
        <v>737</v>
      </c>
      <c r="W20" s="41">
        <v>700</v>
      </c>
    </row>
    <row r="21" spans="1:23" ht="15" customHeight="1" x14ac:dyDescent="0.2">
      <c r="A21" s="36">
        <v>800</v>
      </c>
      <c r="B21" s="15" t="e">
        <v>#REF!</v>
      </c>
      <c r="C21" s="16">
        <f t="shared" si="0"/>
        <v>139</v>
      </c>
      <c r="D21" s="17">
        <f t="shared" si="0"/>
        <v>260</v>
      </c>
      <c r="E21" s="18">
        <f t="shared" si="0"/>
        <v>358</v>
      </c>
      <c r="F21" s="16">
        <f t="shared" si="0"/>
        <v>181</v>
      </c>
      <c r="G21" s="17">
        <f t="shared" si="0"/>
        <v>324</v>
      </c>
      <c r="H21" s="18">
        <f t="shared" si="0"/>
        <v>449</v>
      </c>
      <c r="I21" s="16">
        <f t="shared" si="1"/>
        <v>222</v>
      </c>
      <c r="J21" s="17">
        <f t="shared" si="1"/>
        <v>386</v>
      </c>
      <c r="K21" s="18">
        <f t="shared" si="1"/>
        <v>533</v>
      </c>
      <c r="L21" s="16">
        <f t="shared" si="1"/>
        <v>242</v>
      </c>
      <c r="M21" s="17">
        <f t="shared" si="1"/>
        <v>416</v>
      </c>
      <c r="N21" s="18">
        <f t="shared" si="1"/>
        <v>574</v>
      </c>
      <c r="O21" s="16">
        <f t="shared" si="1"/>
        <v>262</v>
      </c>
      <c r="P21" s="17">
        <f t="shared" si="1"/>
        <v>446</v>
      </c>
      <c r="Q21" s="18">
        <f t="shared" si="1"/>
        <v>614</v>
      </c>
      <c r="R21" s="16">
        <f t="shared" si="1"/>
        <v>369</v>
      </c>
      <c r="S21" s="17">
        <f t="shared" si="1"/>
        <v>618</v>
      </c>
      <c r="T21" s="18">
        <f t="shared" si="1"/>
        <v>827</v>
      </c>
      <c r="U21" s="17">
        <f t="shared" si="1"/>
        <v>630</v>
      </c>
      <c r="V21" s="18">
        <f t="shared" si="1"/>
        <v>843</v>
      </c>
      <c r="W21" s="41">
        <v>800</v>
      </c>
    </row>
    <row r="22" spans="1:23" ht="15" customHeight="1" x14ac:dyDescent="0.2">
      <c r="A22" s="36">
        <v>900</v>
      </c>
      <c r="B22" s="15" t="e">
        <v>#REF!</v>
      </c>
      <c r="C22" s="16">
        <f t="shared" si="0"/>
        <v>156</v>
      </c>
      <c r="D22" s="17">
        <f t="shared" si="0"/>
        <v>292</v>
      </c>
      <c r="E22" s="18">
        <f t="shared" si="0"/>
        <v>403</v>
      </c>
      <c r="F22" s="16">
        <f t="shared" si="0"/>
        <v>204</v>
      </c>
      <c r="G22" s="17">
        <f t="shared" si="0"/>
        <v>365</v>
      </c>
      <c r="H22" s="18">
        <f t="shared" si="0"/>
        <v>505</v>
      </c>
      <c r="I22" s="16">
        <f t="shared" si="1"/>
        <v>250</v>
      </c>
      <c r="J22" s="17">
        <f t="shared" si="1"/>
        <v>434</v>
      </c>
      <c r="K22" s="18">
        <f t="shared" si="1"/>
        <v>600</v>
      </c>
      <c r="L22" s="16">
        <f t="shared" si="1"/>
        <v>273</v>
      </c>
      <c r="M22" s="17">
        <f t="shared" si="1"/>
        <v>468</v>
      </c>
      <c r="N22" s="18">
        <f t="shared" si="1"/>
        <v>646</v>
      </c>
      <c r="O22" s="16">
        <f t="shared" si="1"/>
        <v>295</v>
      </c>
      <c r="P22" s="17">
        <f t="shared" si="1"/>
        <v>502</v>
      </c>
      <c r="Q22" s="18">
        <f t="shared" si="1"/>
        <v>691</v>
      </c>
      <c r="R22" s="16">
        <f t="shared" si="1"/>
        <v>415</v>
      </c>
      <c r="S22" s="17">
        <f t="shared" si="1"/>
        <v>695</v>
      </c>
      <c r="T22" s="18">
        <f t="shared" si="1"/>
        <v>931</v>
      </c>
      <c r="U22" s="17">
        <f t="shared" si="1"/>
        <v>708</v>
      </c>
      <c r="V22" s="18">
        <f t="shared" si="1"/>
        <v>948</v>
      </c>
      <c r="W22" s="41">
        <v>900</v>
      </c>
    </row>
    <row r="23" spans="1:23" ht="15" customHeight="1" x14ac:dyDescent="0.2">
      <c r="A23" s="36">
        <v>1000</v>
      </c>
      <c r="B23" s="15" t="e">
        <v>#REF!</v>
      </c>
      <c r="C23" s="16">
        <f t="shared" si="0"/>
        <v>174</v>
      </c>
      <c r="D23" s="17">
        <f t="shared" si="0"/>
        <v>325</v>
      </c>
      <c r="E23" s="18">
        <f t="shared" si="0"/>
        <v>447</v>
      </c>
      <c r="F23" s="16">
        <f t="shared" si="0"/>
        <v>226</v>
      </c>
      <c r="G23" s="17">
        <f t="shared" si="0"/>
        <v>405</v>
      </c>
      <c r="H23" s="18">
        <f t="shared" si="0"/>
        <v>561</v>
      </c>
      <c r="I23" s="16">
        <f t="shared" si="1"/>
        <v>278</v>
      </c>
      <c r="J23" s="17">
        <f t="shared" si="1"/>
        <v>483</v>
      </c>
      <c r="K23" s="18">
        <f t="shared" si="1"/>
        <v>667</v>
      </c>
      <c r="L23" s="16">
        <f t="shared" si="1"/>
        <v>303</v>
      </c>
      <c r="M23" s="17">
        <f t="shared" si="1"/>
        <v>520</v>
      </c>
      <c r="N23" s="18">
        <f t="shared" si="1"/>
        <v>717</v>
      </c>
      <c r="O23" s="16">
        <f t="shared" si="1"/>
        <v>328</v>
      </c>
      <c r="P23" s="17">
        <f t="shared" si="1"/>
        <v>558</v>
      </c>
      <c r="Q23" s="18">
        <f t="shared" si="1"/>
        <v>767</v>
      </c>
      <c r="R23" s="16">
        <f t="shared" si="1"/>
        <v>461</v>
      </c>
      <c r="S23" s="17">
        <f t="shared" si="1"/>
        <v>773</v>
      </c>
      <c r="T23" s="18">
        <f t="shared" si="1"/>
        <v>1034</v>
      </c>
      <c r="U23" s="17">
        <f t="shared" si="1"/>
        <v>787</v>
      </c>
      <c r="V23" s="18">
        <f t="shared" si="1"/>
        <v>1053</v>
      </c>
      <c r="W23" s="41">
        <v>1000</v>
      </c>
    </row>
    <row r="24" spans="1:23" ht="15" customHeight="1" x14ac:dyDescent="0.2">
      <c r="A24" s="36">
        <v>1100</v>
      </c>
      <c r="B24" s="15" t="e">
        <v>#REF!</v>
      </c>
      <c r="C24" s="16">
        <f t="shared" si="0"/>
        <v>191</v>
      </c>
      <c r="D24" s="17">
        <f t="shared" si="0"/>
        <v>357</v>
      </c>
      <c r="E24" s="18">
        <f t="shared" si="0"/>
        <v>492</v>
      </c>
      <c r="F24" s="16">
        <f t="shared" si="0"/>
        <v>249</v>
      </c>
      <c r="G24" s="17">
        <f t="shared" si="0"/>
        <v>446</v>
      </c>
      <c r="H24" s="18">
        <f t="shared" si="0"/>
        <v>617</v>
      </c>
      <c r="I24" s="16">
        <f t="shared" si="1"/>
        <v>305</v>
      </c>
      <c r="J24" s="17">
        <f t="shared" si="1"/>
        <v>531</v>
      </c>
      <c r="K24" s="18">
        <f t="shared" si="1"/>
        <v>733</v>
      </c>
      <c r="L24" s="16">
        <f t="shared" si="1"/>
        <v>333</v>
      </c>
      <c r="M24" s="17">
        <f t="shared" si="1"/>
        <v>572</v>
      </c>
      <c r="N24" s="18">
        <f t="shared" si="1"/>
        <v>789</v>
      </c>
      <c r="O24" s="16">
        <f t="shared" si="1"/>
        <v>361</v>
      </c>
      <c r="P24" s="17">
        <f t="shared" si="1"/>
        <v>613</v>
      </c>
      <c r="Q24" s="18">
        <f t="shared" si="1"/>
        <v>844</v>
      </c>
      <c r="R24" s="16">
        <f t="shared" si="1"/>
        <v>508</v>
      </c>
      <c r="S24" s="17">
        <f t="shared" si="1"/>
        <v>850</v>
      </c>
      <c r="T24" s="18">
        <f t="shared" si="1"/>
        <v>1138</v>
      </c>
      <c r="U24" s="17">
        <f t="shared" si="1"/>
        <v>866</v>
      </c>
      <c r="V24" s="18">
        <f t="shared" si="1"/>
        <v>1159</v>
      </c>
      <c r="W24" s="41">
        <v>1100</v>
      </c>
    </row>
    <row r="25" spans="1:23" ht="15" customHeight="1" x14ac:dyDescent="0.2">
      <c r="A25" s="36">
        <v>1200</v>
      </c>
      <c r="B25" s="15" t="e">
        <v>#REF!</v>
      </c>
      <c r="C25" s="16">
        <f t="shared" si="0"/>
        <v>209</v>
      </c>
      <c r="D25" s="17">
        <f t="shared" si="0"/>
        <v>390</v>
      </c>
      <c r="E25" s="18">
        <f t="shared" si="0"/>
        <v>537</v>
      </c>
      <c r="F25" s="16">
        <f t="shared" si="0"/>
        <v>272</v>
      </c>
      <c r="G25" s="17">
        <f t="shared" si="0"/>
        <v>486</v>
      </c>
      <c r="H25" s="18">
        <f t="shared" si="0"/>
        <v>673</v>
      </c>
      <c r="I25" s="16">
        <f t="shared" si="1"/>
        <v>333</v>
      </c>
      <c r="J25" s="17">
        <f t="shared" si="1"/>
        <v>579</v>
      </c>
      <c r="K25" s="18">
        <f t="shared" si="1"/>
        <v>800</v>
      </c>
      <c r="L25" s="16">
        <f t="shared" si="1"/>
        <v>363</v>
      </c>
      <c r="M25" s="17">
        <f t="shared" si="1"/>
        <v>625</v>
      </c>
      <c r="N25" s="18">
        <f t="shared" si="1"/>
        <v>861</v>
      </c>
      <c r="O25" s="16">
        <f t="shared" si="1"/>
        <v>393</v>
      </c>
      <c r="P25" s="17">
        <f t="shared" si="1"/>
        <v>669</v>
      </c>
      <c r="Q25" s="18">
        <f t="shared" si="1"/>
        <v>921</v>
      </c>
      <c r="R25" s="16">
        <f t="shared" si="1"/>
        <v>554</v>
      </c>
      <c r="S25" s="17">
        <f t="shared" si="1"/>
        <v>927</v>
      </c>
      <c r="T25" s="18">
        <f t="shared" si="1"/>
        <v>1241</v>
      </c>
      <c r="U25" s="17">
        <f t="shared" si="1"/>
        <v>945</v>
      </c>
      <c r="V25" s="18">
        <f t="shared" si="1"/>
        <v>1264</v>
      </c>
      <c r="W25" s="41">
        <v>1200</v>
      </c>
    </row>
    <row r="26" spans="1:23" ht="15" hidden="1" customHeight="1" x14ac:dyDescent="0.2">
      <c r="A26" s="36">
        <v>1300</v>
      </c>
      <c r="B26" s="15" t="e">
        <v>#REF!</v>
      </c>
      <c r="C26" s="16">
        <f t="shared" si="0"/>
        <v>226</v>
      </c>
      <c r="D26" s="17">
        <f t="shared" si="0"/>
        <v>422</v>
      </c>
      <c r="E26" s="18">
        <f t="shared" si="0"/>
        <v>582</v>
      </c>
      <c r="F26" s="16">
        <f t="shared" si="0"/>
        <v>294</v>
      </c>
      <c r="G26" s="17">
        <f t="shared" si="0"/>
        <v>527</v>
      </c>
      <c r="H26" s="18">
        <f t="shared" si="0"/>
        <v>729</v>
      </c>
      <c r="I26" s="16">
        <f t="shared" si="1"/>
        <v>361</v>
      </c>
      <c r="J26" s="17">
        <f t="shared" si="1"/>
        <v>627</v>
      </c>
      <c r="K26" s="18">
        <f t="shared" si="1"/>
        <v>867</v>
      </c>
      <c r="L26" s="16">
        <f t="shared" si="1"/>
        <v>394</v>
      </c>
      <c r="M26" s="17">
        <f t="shared" si="1"/>
        <v>677</v>
      </c>
      <c r="N26" s="18">
        <f t="shared" si="1"/>
        <v>933</v>
      </c>
      <c r="O26" s="16">
        <f t="shared" si="1"/>
        <v>426</v>
      </c>
      <c r="P26" s="17">
        <f t="shared" si="1"/>
        <v>725</v>
      </c>
      <c r="Q26" s="18">
        <f t="shared" si="1"/>
        <v>998</v>
      </c>
      <c r="R26" s="16">
        <f t="shared" si="1"/>
        <v>600</v>
      </c>
      <c r="S26" s="17">
        <f t="shared" si="1"/>
        <v>1004</v>
      </c>
      <c r="T26" s="18">
        <f t="shared" si="1"/>
        <v>1344</v>
      </c>
      <c r="U26" s="17">
        <f t="shared" si="1"/>
        <v>1023</v>
      </c>
      <c r="V26" s="18">
        <f t="shared" si="1"/>
        <v>1369</v>
      </c>
      <c r="W26" s="41">
        <v>1300</v>
      </c>
    </row>
    <row r="27" spans="1:23" ht="15" customHeight="1" x14ac:dyDescent="0.2">
      <c r="A27" s="36">
        <v>1400</v>
      </c>
      <c r="B27" s="15" t="e">
        <v>#REF!</v>
      </c>
      <c r="C27" s="16">
        <f t="shared" si="0"/>
        <v>243</v>
      </c>
      <c r="D27" s="17">
        <f t="shared" si="0"/>
        <v>455</v>
      </c>
      <c r="E27" s="18">
        <f t="shared" si="0"/>
        <v>626</v>
      </c>
      <c r="F27" s="16">
        <f t="shared" si="0"/>
        <v>317</v>
      </c>
      <c r="G27" s="17">
        <f t="shared" si="0"/>
        <v>568</v>
      </c>
      <c r="H27" s="18">
        <f t="shared" si="0"/>
        <v>785</v>
      </c>
      <c r="I27" s="16">
        <f t="shared" ref="I27:V33" si="2">ROUND((I$10*($C$12/49.833)^I$11)*$A27/1000,0)</f>
        <v>389</v>
      </c>
      <c r="J27" s="17">
        <f t="shared" si="2"/>
        <v>676</v>
      </c>
      <c r="K27" s="18">
        <f t="shared" si="2"/>
        <v>934</v>
      </c>
      <c r="L27" s="16">
        <f t="shared" si="2"/>
        <v>424</v>
      </c>
      <c r="M27" s="17">
        <f t="shared" si="2"/>
        <v>729</v>
      </c>
      <c r="N27" s="18">
        <f t="shared" si="2"/>
        <v>1004</v>
      </c>
      <c r="O27" s="16">
        <f t="shared" si="2"/>
        <v>459</v>
      </c>
      <c r="P27" s="17">
        <f t="shared" si="2"/>
        <v>781</v>
      </c>
      <c r="Q27" s="18">
        <f t="shared" si="2"/>
        <v>1074</v>
      </c>
      <c r="R27" s="16">
        <f t="shared" si="2"/>
        <v>646</v>
      </c>
      <c r="S27" s="17">
        <f t="shared" si="2"/>
        <v>1082</v>
      </c>
      <c r="T27" s="18">
        <f t="shared" si="2"/>
        <v>1448</v>
      </c>
      <c r="U27" s="17">
        <f t="shared" si="2"/>
        <v>1102</v>
      </c>
      <c r="V27" s="18">
        <f t="shared" si="2"/>
        <v>1475</v>
      </c>
      <c r="W27" s="41">
        <v>1400</v>
      </c>
    </row>
    <row r="28" spans="1:23" ht="15" customHeight="1" x14ac:dyDescent="0.2">
      <c r="A28" s="36">
        <v>1600</v>
      </c>
      <c r="B28" s="15" t="e">
        <v>#REF!</v>
      </c>
      <c r="C28" s="16">
        <f t="shared" si="0"/>
        <v>278</v>
      </c>
      <c r="D28" s="17">
        <f t="shared" si="0"/>
        <v>520</v>
      </c>
      <c r="E28" s="18">
        <f t="shared" si="0"/>
        <v>716</v>
      </c>
      <c r="F28" s="16">
        <f t="shared" si="0"/>
        <v>362</v>
      </c>
      <c r="G28" s="17">
        <f t="shared" si="0"/>
        <v>649</v>
      </c>
      <c r="H28" s="18">
        <f t="shared" si="0"/>
        <v>897</v>
      </c>
      <c r="I28" s="16">
        <f t="shared" si="2"/>
        <v>444</v>
      </c>
      <c r="J28" s="17">
        <f t="shared" si="2"/>
        <v>772</v>
      </c>
      <c r="K28" s="18">
        <f t="shared" si="2"/>
        <v>1067</v>
      </c>
      <c r="L28" s="16">
        <f t="shared" si="2"/>
        <v>485</v>
      </c>
      <c r="M28" s="17">
        <f t="shared" si="2"/>
        <v>833</v>
      </c>
      <c r="N28" s="18">
        <f t="shared" si="2"/>
        <v>1148</v>
      </c>
      <c r="O28" s="16">
        <f t="shared" si="2"/>
        <v>524</v>
      </c>
      <c r="P28" s="17">
        <f t="shared" si="2"/>
        <v>892</v>
      </c>
      <c r="Q28" s="18">
        <f t="shared" si="2"/>
        <v>1228</v>
      </c>
      <c r="R28" s="16">
        <f t="shared" si="2"/>
        <v>738</v>
      </c>
      <c r="S28" s="17">
        <f t="shared" si="2"/>
        <v>1236</v>
      </c>
      <c r="T28" s="18">
        <f t="shared" si="2"/>
        <v>1655</v>
      </c>
      <c r="U28" s="17">
        <f t="shared" si="2"/>
        <v>1259</v>
      </c>
      <c r="V28" s="18">
        <f t="shared" si="2"/>
        <v>1685</v>
      </c>
      <c r="W28" s="41">
        <v>1600</v>
      </c>
    </row>
    <row r="29" spans="1:23" ht="15" customHeight="1" x14ac:dyDescent="0.2">
      <c r="A29" s="36">
        <v>1800</v>
      </c>
      <c r="B29" s="15" t="e">
        <v>#REF!</v>
      </c>
      <c r="C29" s="16">
        <f t="shared" si="0"/>
        <v>313</v>
      </c>
      <c r="D29" s="17">
        <f t="shared" si="0"/>
        <v>585</v>
      </c>
      <c r="E29" s="18">
        <f t="shared" si="0"/>
        <v>805</v>
      </c>
      <c r="F29" s="16">
        <f t="shared" si="0"/>
        <v>407</v>
      </c>
      <c r="G29" s="17">
        <f t="shared" si="0"/>
        <v>730</v>
      </c>
      <c r="H29" s="18">
        <f t="shared" si="0"/>
        <v>1009</v>
      </c>
      <c r="I29" s="16">
        <f t="shared" si="2"/>
        <v>500</v>
      </c>
      <c r="J29" s="17">
        <f t="shared" si="2"/>
        <v>869</v>
      </c>
      <c r="K29" s="18">
        <f t="shared" si="2"/>
        <v>1200</v>
      </c>
      <c r="L29" s="16">
        <f t="shared" si="2"/>
        <v>545</v>
      </c>
      <c r="M29" s="17">
        <f t="shared" si="2"/>
        <v>937</v>
      </c>
      <c r="N29" s="18">
        <f t="shared" si="2"/>
        <v>1291</v>
      </c>
      <c r="O29" s="16">
        <f t="shared" si="2"/>
        <v>590</v>
      </c>
      <c r="P29" s="17">
        <f t="shared" si="2"/>
        <v>1004</v>
      </c>
      <c r="Q29" s="18">
        <f t="shared" si="2"/>
        <v>1381</v>
      </c>
      <c r="R29" s="16">
        <f t="shared" si="2"/>
        <v>831</v>
      </c>
      <c r="S29" s="17">
        <f t="shared" si="2"/>
        <v>1391</v>
      </c>
      <c r="T29" s="18">
        <f t="shared" si="2"/>
        <v>1861</v>
      </c>
      <c r="U29" s="17">
        <f t="shared" si="2"/>
        <v>1417</v>
      </c>
      <c r="V29" s="18">
        <f t="shared" si="2"/>
        <v>1896</v>
      </c>
      <c r="W29" s="41">
        <v>1800</v>
      </c>
    </row>
    <row r="30" spans="1:23" ht="16.5" customHeight="1" x14ac:dyDescent="0.2">
      <c r="A30" s="36">
        <v>2000</v>
      </c>
      <c r="B30" s="15" t="e">
        <v>#REF!</v>
      </c>
      <c r="C30" s="16">
        <f t="shared" si="0"/>
        <v>348</v>
      </c>
      <c r="D30" s="17">
        <f t="shared" si="0"/>
        <v>650</v>
      </c>
      <c r="E30" s="18">
        <f t="shared" si="0"/>
        <v>895</v>
      </c>
      <c r="F30" s="16">
        <f t="shared" si="0"/>
        <v>453</v>
      </c>
      <c r="G30" s="17">
        <f t="shared" si="0"/>
        <v>811</v>
      </c>
      <c r="H30" s="18">
        <f t="shared" si="0"/>
        <v>1121</v>
      </c>
      <c r="I30" s="16">
        <f t="shared" si="2"/>
        <v>555</v>
      </c>
      <c r="J30" s="17">
        <f t="shared" si="2"/>
        <v>965</v>
      </c>
      <c r="K30" s="18">
        <f t="shared" si="2"/>
        <v>1334</v>
      </c>
      <c r="L30" s="16">
        <f t="shared" si="2"/>
        <v>606</v>
      </c>
      <c r="M30" s="17">
        <f t="shared" si="2"/>
        <v>1041</v>
      </c>
      <c r="N30" s="18">
        <f t="shared" si="2"/>
        <v>1435</v>
      </c>
      <c r="O30" s="16">
        <f t="shared" si="2"/>
        <v>656</v>
      </c>
      <c r="P30" s="17">
        <f t="shared" si="2"/>
        <v>1115</v>
      </c>
      <c r="Q30" s="18">
        <f t="shared" si="2"/>
        <v>1535</v>
      </c>
      <c r="R30" s="16">
        <f t="shared" si="2"/>
        <v>923</v>
      </c>
      <c r="S30" s="17">
        <f t="shared" si="2"/>
        <v>1545</v>
      </c>
      <c r="T30" s="18">
        <f t="shared" si="2"/>
        <v>2068</v>
      </c>
      <c r="U30" s="16">
        <f t="shared" si="2"/>
        <v>1574</v>
      </c>
      <c r="V30" s="18">
        <f t="shared" si="2"/>
        <v>2107</v>
      </c>
      <c r="W30" s="41">
        <v>2000</v>
      </c>
    </row>
    <row r="31" spans="1:23" ht="15" customHeight="1" x14ac:dyDescent="0.2">
      <c r="A31" s="36">
        <v>2300</v>
      </c>
      <c r="B31" s="15" t="e">
        <v>#REF!</v>
      </c>
      <c r="C31" s="112"/>
      <c r="D31" s="17">
        <f t="shared" si="0"/>
        <v>747</v>
      </c>
      <c r="E31" s="18">
        <f t="shared" si="0"/>
        <v>1029</v>
      </c>
      <c r="F31" s="112"/>
      <c r="G31" s="17">
        <f t="shared" si="0"/>
        <v>932</v>
      </c>
      <c r="H31" s="18">
        <f t="shared" si="0"/>
        <v>1290</v>
      </c>
      <c r="I31" s="16">
        <f t="shared" si="2"/>
        <v>639</v>
      </c>
      <c r="J31" s="17">
        <f t="shared" si="2"/>
        <v>1110</v>
      </c>
      <c r="K31" s="18">
        <f t="shared" si="2"/>
        <v>1534</v>
      </c>
      <c r="L31" s="16">
        <f t="shared" si="2"/>
        <v>697</v>
      </c>
      <c r="M31" s="17">
        <f t="shared" si="2"/>
        <v>1197</v>
      </c>
      <c r="N31" s="18">
        <f t="shared" si="2"/>
        <v>1650</v>
      </c>
      <c r="O31" s="16">
        <f t="shared" si="2"/>
        <v>754</v>
      </c>
      <c r="P31" s="17">
        <f t="shared" si="2"/>
        <v>1283</v>
      </c>
      <c r="Q31" s="18">
        <f t="shared" si="2"/>
        <v>1765</v>
      </c>
      <c r="R31" s="112"/>
      <c r="S31" s="118"/>
      <c r="T31" s="119"/>
      <c r="U31" s="120"/>
      <c r="V31" s="121"/>
      <c r="W31" s="41">
        <v>2300</v>
      </c>
    </row>
    <row r="32" spans="1:23" ht="15" customHeight="1" x14ac:dyDescent="0.2">
      <c r="A32" s="36">
        <v>2600</v>
      </c>
      <c r="B32" s="15" t="e">
        <v>#REF!</v>
      </c>
      <c r="C32" s="112"/>
      <c r="D32" s="17">
        <f t="shared" ref="D32:H33" si="3">ROUND((D$10*($C$12/49.833)^D$11)*$A32/1000,0)</f>
        <v>845</v>
      </c>
      <c r="E32" s="18">
        <f t="shared" si="3"/>
        <v>1163</v>
      </c>
      <c r="F32" s="112"/>
      <c r="G32" s="17">
        <f t="shared" si="3"/>
        <v>1054</v>
      </c>
      <c r="H32" s="18">
        <f t="shared" si="3"/>
        <v>1458</v>
      </c>
      <c r="I32" s="16">
        <f t="shared" si="2"/>
        <v>722</v>
      </c>
      <c r="J32" s="17">
        <f t="shared" si="2"/>
        <v>1255</v>
      </c>
      <c r="K32" s="18">
        <f t="shared" si="2"/>
        <v>1734</v>
      </c>
      <c r="L32" s="16">
        <f t="shared" si="2"/>
        <v>787</v>
      </c>
      <c r="M32" s="17">
        <f t="shared" si="2"/>
        <v>1353</v>
      </c>
      <c r="N32" s="18">
        <f t="shared" si="2"/>
        <v>1865</v>
      </c>
      <c r="O32" s="16">
        <f t="shared" si="2"/>
        <v>852</v>
      </c>
      <c r="P32" s="17">
        <f t="shared" si="2"/>
        <v>1450</v>
      </c>
      <c r="Q32" s="18">
        <f t="shared" si="2"/>
        <v>1995</v>
      </c>
      <c r="R32" s="112"/>
      <c r="S32" s="118"/>
      <c r="T32" s="119"/>
      <c r="U32" s="120"/>
      <c r="V32" s="121"/>
      <c r="W32" s="41">
        <v>2600</v>
      </c>
    </row>
    <row r="33" spans="1:60" x14ac:dyDescent="0.2">
      <c r="A33" s="37">
        <v>3000</v>
      </c>
      <c r="B33" s="19" t="e">
        <v>#REF!</v>
      </c>
      <c r="C33" s="115"/>
      <c r="D33" s="21">
        <f t="shared" si="3"/>
        <v>975</v>
      </c>
      <c r="E33" s="22">
        <f t="shared" si="3"/>
        <v>1342</v>
      </c>
      <c r="F33" s="115"/>
      <c r="G33" s="21">
        <f t="shared" si="3"/>
        <v>1216</v>
      </c>
      <c r="H33" s="22">
        <f t="shared" si="3"/>
        <v>1682</v>
      </c>
      <c r="I33" s="20">
        <f t="shared" si="2"/>
        <v>833</v>
      </c>
      <c r="J33" s="21">
        <f t="shared" si="2"/>
        <v>1448</v>
      </c>
      <c r="K33" s="22">
        <f t="shared" si="2"/>
        <v>2000</v>
      </c>
      <c r="L33" s="20">
        <f t="shared" si="2"/>
        <v>909</v>
      </c>
      <c r="M33" s="21">
        <f t="shared" si="2"/>
        <v>1561</v>
      </c>
      <c r="N33" s="22">
        <f t="shared" si="2"/>
        <v>2152</v>
      </c>
      <c r="O33" s="20">
        <f t="shared" si="2"/>
        <v>983</v>
      </c>
      <c r="P33" s="21">
        <f t="shared" si="2"/>
        <v>1673</v>
      </c>
      <c r="Q33" s="22">
        <f t="shared" si="2"/>
        <v>2302</v>
      </c>
      <c r="R33" s="115"/>
      <c r="S33" s="122"/>
      <c r="T33" s="123"/>
      <c r="U33" s="120"/>
      <c r="V33" s="121"/>
      <c r="W33" s="42">
        <v>3000</v>
      </c>
    </row>
    <row r="34" spans="1:60" ht="21" hidden="1" x14ac:dyDescent="0.2">
      <c r="A34" s="23" t="s">
        <v>16</v>
      </c>
      <c r="B34" s="24"/>
      <c r="C34" s="25" t="s">
        <v>37</v>
      </c>
      <c r="D34" s="25" t="s">
        <v>38</v>
      </c>
      <c r="E34" s="25" t="s">
        <v>39</v>
      </c>
      <c r="F34" s="25" t="str">
        <f t="shared" ref="F34:Q34" si="4">C34</f>
        <v>0810</v>
      </c>
      <c r="G34" s="25" t="str">
        <f t="shared" si="4"/>
        <v>0851</v>
      </c>
      <c r="H34" s="26" t="str">
        <f t="shared" si="4"/>
        <v>0852</v>
      </c>
      <c r="I34" s="25" t="e">
        <f>#REF!</f>
        <v>#REF!</v>
      </c>
      <c r="J34" s="25" t="e">
        <f>#REF!</f>
        <v>#REF!</v>
      </c>
      <c r="K34" s="26" t="e">
        <f>#REF!</f>
        <v>#REF!</v>
      </c>
      <c r="L34" s="25" t="e">
        <f t="shared" si="4"/>
        <v>#REF!</v>
      </c>
      <c r="M34" s="25" t="e">
        <f t="shared" si="4"/>
        <v>#REF!</v>
      </c>
      <c r="N34" s="26" t="e">
        <f t="shared" si="4"/>
        <v>#REF!</v>
      </c>
      <c r="O34" s="25" t="e">
        <f t="shared" si="4"/>
        <v>#REF!</v>
      </c>
      <c r="P34" s="25" t="e">
        <f t="shared" si="4"/>
        <v>#REF!</v>
      </c>
      <c r="Q34" s="26" t="e">
        <f t="shared" si="4"/>
        <v>#REF!</v>
      </c>
      <c r="R34" s="25" t="e">
        <f>#REF!</f>
        <v>#REF!</v>
      </c>
      <c r="S34" s="25" t="e">
        <f>#REF!</f>
        <v>#REF!</v>
      </c>
      <c r="T34" s="26" t="e">
        <f>#REF!</f>
        <v>#REF!</v>
      </c>
      <c r="U34" s="29"/>
      <c r="V34" s="30"/>
      <c r="W34" s="26"/>
    </row>
    <row r="35" spans="1:60" ht="15.75" x14ac:dyDescent="0.2">
      <c r="A35" s="157" t="s">
        <v>22</v>
      </c>
      <c r="B35" s="155" t="s">
        <v>23</v>
      </c>
      <c r="C35" s="155" t="s">
        <v>23</v>
      </c>
      <c r="D35" s="149"/>
      <c r="E35" s="150"/>
      <c r="F35" s="150"/>
      <c r="G35" s="150"/>
      <c r="H35" s="150"/>
      <c r="I35" s="150"/>
      <c r="J35" s="150"/>
      <c r="K35" s="154"/>
      <c r="L35" s="154"/>
      <c r="M35" s="153"/>
      <c r="N35" s="26"/>
      <c r="O35" s="25"/>
      <c r="P35" s="25"/>
      <c r="Q35" s="26"/>
      <c r="R35" s="25"/>
      <c r="S35" s="25"/>
      <c r="T35" s="26"/>
      <c r="U35" s="75"/>
      <c r="V35" s="75"/>
      <c r="W35" s="26"/>
    </row>
    <row r="36" spans="1:60" ht="15.75" x14ac:dyDescent="0.2">
      <c r="A36" s="157" t="s">
        <v>24</v>
      </c>
      <c r="B36" s="156" t="s">
        <v>25</v>
      </c>
      <c r="C36" s="155" t="s">
        <v>25</v>
      </c>
      <c r="D36" s="150"/>
      <c r="E36" s="150"/>
      <c r="F36" s="150"/>
      <c r="G36" s="150"/>
      <c r="H36" s="107"/>
      <c r="I36" s="107"/>
      <c r="J36" s="150"/>
      <c r="K36" s="154"/>
      <c r="L36" s="154"/>
      <c r="M36" s="153"/>
      <c r="N36" s="26"/>
      <c r="O36" s="25"/>
      <c r="P36" s="25"/>
      <c r="Q36" s="26"/>
      <c r="R36" s="25"/>
      <c r="S36" s="25"/>
      <c r="T36" s="26"/>
      <c r="U36" s="75"/>
      <c r="V36" s="75"/>
      <c r="W36" s="26"/>
    </row>
    <row r="37" spans="1:60" ht="30" customHeight="1" x14ac:dyDescent="0.2">
      <c r="A37" s="240" t="s">
        <v>26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8" customHeight="1" x14ac:dyDescent="0.2">
      <c r="A38" s="241" t="s">
        <v>27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125"/>
      <c r="Y38" s="125"/>
      <c r="Z38" s="125"/>
      <c r="AA38" s="125"/>
      <c r="AB38" s="125"/>
      <c r="AC38" s="125"/>
      <c r="AD38" s="125"/>
      <c r="AE38" s="125"/>
      <c r="AF38" s="125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2.75" customHeight="1" x14ac:dyDescent="0.2">
      <c r="A39" s="242" t="s">
        <v>28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60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6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6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60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60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60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60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60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60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 x14ac:dyDescent="0.2"/>
    <row r="60" spans="1:2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5.0999999999999996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="2" customFormat="1" x14ac:dyDescent="0.2"/>
    <row r="66" s="2" customFormat="1" x14ac:dyDescent="0.2"/>
    <row r="67" s="2" customFormat="1" ht="15" customHeigh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ht="5.0999999999999996" customHeight="1" x14ac:dyDescent="0.2"/>
    <row r="79" s="2" customFormat="1" x14ac:dyDescent="0.2"/>
    <row r="80" s="2" customFormat="1" ht="5.0999999999999996" customHeight="1" x14ac:dyDescent="0.2"/>
    <row r="81" s="2" customFormat="1" x14ac:dyDescent="0.2"/>
    <row r="82" s="2" customFormat="1" x14ac:dyDescent="0.2"/>
    <row r="83" s="2" customFormat="1" ht="6.95" customHeight="1" x14ac:dyDescent="0.2"/>
    <row r="84" s="2" customFormat="1" ht="21" customHeight="1" x14ac:dyDescent="0.2"/>
    <row r="85" s="2" customFormat="1" ht="6.95" customHeight="1" x14ac:dyDescent="0.2"/>
    <row r="86" s="2" customFormat="1" ht="6.95" customHeight="1" x14ac:dyDescent="0.2"/>
    <row r="87" s="2" customFormat="1" ht="18" customHeight="1" x14ac:dyDescent="0.2"/>
    <row r="88" s="2" customFormat="1" ht="5.0999999999999996" customHeight="1" x14ac:dyDescent="0.2"/>
    <row r="89" s="2" customFormat="1" ht="13.15" customHeight="1" x14ac:dyDescent="0.2"/>
    <row r="90" s="2" customFormat="1" ht="13.15" customHeight="1" x14ac:dyDescent="0.2"/>
    <row r="91" s="2" customFormat="1" ht="5.0999999999999996" customHeigh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pans="1:23" ht="5.0999999999999996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3:2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3:2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3:2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3:2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3:2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3:2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3:23" ht="5.0999999999999996" customHeigh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3:2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3:2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3:2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3:2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3:2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3:2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3:2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3:2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3:2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3:2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3:2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3:2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3:2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3:2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3:2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3:2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3:2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3:2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3:2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3:23" ht="5.0999999999999996" customHeigh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3:2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3:23" ht="5.0999999999999996" customHeigh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3:2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3:2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3:23" ht="6.95" customHeigh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3:2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3:23" ht="6.95" customHeigh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3:23" ht="6.95" customHeigh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3:23" ht="18" customHeigh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3:23" ht="5.0999999999999996" customHeigh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3:2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3:2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3:23" ht="5.0999999999999996" customHeigh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3:2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3:2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3:2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3:2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3:2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3:2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3:2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3:2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3:2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3:2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3:2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3:2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3:2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3:2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3:2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3:2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3:2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3:2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3:2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3:2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3:2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3:23" ht="5.0999999999999996" customHeight="1" x14ac:dyDescent="0.2"/>
    <row r="212" ht="5.0999999999999996" customHeight="1" x14ac:dyDescent="0.2"/>
    <row r="232" ht="5.0999999999999996" customHeight="1" x14ac:dyDescent="0.2"/>
    <row r="234" ht="5.0999999999999996" customHeight="1" x14ac:dyDescent="0.2"/>
  </sheetData>
  <sheetProtection algorithmName="SHA-512" hashValue="qrVP6++ucJ0K2h5rJcBZYo6ER74ovKtZlYrwFbrcWIEpKZuOAJsQAomprqxfz7yhhVfzOLBG/3oIljh+bjGOTA==" saltValue="KhpHhJ8rsSZmMpNKcQFnxA==" spinCount="100000" sheet="1" selectLockedCells="1"/>
  <mergeCells count="12">
    <mergeCell ref="U14:V14"/>
    <mergeCell ref="R14:T14"/>
    <mergeCell ref="A37:W37"/>
    <mergeCell ref="A38:W38"/>
    <mergeCell ref="A39:W39"/>
    <mergeCell ref="L14:N14"/>
    <mergeCell ref="O14:Q14"/>
    <mergeCell ref="C12:D12"/>
    <mergeCell ref="C14:E14"/>
    <mergeCell ref="F14:H14"/>
    <mergeCell ref="I14:K14"/>
    <mergeCell ref="S5:T5"/>
  </mergeCells>
  <phoneticPr fontId="0" type="noConversion"/>
  <hyperlinks>
    <hyperlink ref="A39:W39" r:id="rId1" display="www.purmo.de" xr:uid="{80984E09-DCDC-46FD-89AD-E0B4D3CC4CF0}"/>
  </hyperlinks>
  <pageMargins left="0.78740157480314965" right="0.78740157480314965" top="0.98425196850393704" bottom="0.98425196850393704" header="0" footer="0"/>
  <pageSetup paperSize="9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2660-D83E-44AF-A64B-AAB424646519}">
  <sheetPr>
    <tabColor rgb="FFFFC000"/>
    <pageSetUpPr fitToPage="1"/>
  </sheetPr>
  <dimension ref="A1:Z32"/>
  <sheetViews>
    <sheetView showGridLines="0" showRowColHeaders="0" tabSelected="1" zoomScale="115" zoomScaleNormal="115" workbookViewId="0">
      <selection activeCell="C4" sqref="C4"/>
    </sheetView>
  </sheetViews>
  <sheetFormatPr baseColWidth="10" defaultColWidth="11.42578125" defaultRowHeight="15" x14ac:dyDescent="0.2"/>
  <cols>
    <col min="1" max="1" width="10.85546875" style="84" customWidth="1"/>
    <col min="2" max="2" width="7.5703125" style="85" customWidth="1"/>
    <col min="3" max="3" width="11.7109375" style="85" customWidth="1"/>
    <col min="4" max="4" width="9.28515625" style="85" customWidth="1"/>
    <col min="5" max="5" width="14.42578125" style="84" customWidth="1"/>
    <col min="6" max="6" width="1.7109375" style="80" hidden="1" customWidth="1"/>
    <col min="7" max="7" width="1.42578125" style="80" customWidth="1"/>
    <col min="8" max="8" width="10.28515625" style="80" bestFit="1" customWidth="1"/>
    <col min="9" max="9" width="6.85546875" style="80" bestFit="1" customWidth="1"/>
    <col min="10" max="10" width="11.7109375" style="84" customWidth="1"/>
    <col min="11" max="11" width="9.42578125" style="84" customWidth="1"/>
    <col min="12" max="12" width="13.5703125" style="84" customWidth="1"/>
    <col min="13" max="13" width="5.5703125" style="84" hidden="1" customWidth="1"/>
    <col min="14" max="14" width="1.28515625" style="84" customWidth="1"/>
    <col min="15" max="15" width="11.42578125" style="84"/>
    <col min="16" max="16" width="6.85546875" style="84" customWidth="1"/>
    <col min="17" max="17" width="11.7109375" style="84" customWidth="1"/>
    <col min="18" max="19" width="11.42578125" style="84"/>
    <col min="20" max="20" width="5.5703125" style="84" hidden="1" customWidth="1"/>
    <col min="21" max="21" width="1.42578125" style="84" customWidth="1"/>
    <col min="22" max="22" width="11.42578125" style="84"/>
    <col min="23" max="23" width="6.85546875" style="84" customWidth="1"/>
    <col min="24" max="24" width="11.7109375" style="84" customWidth="1"/>
    <col min="25" max="248" width="11.42578125" style="84"/>
    <col min="249" max="249" width="10.85546875" style="84" customWidth="1"/>
    <col min="250" max="250" width="7.5703125" style="84" customWidth="1"/>
    <col min="251" max="251" width="12.140625" style="84" customWidth="1"/>
    <col min="252" max="252" width="9.28515625" style="84" customWidth="1"/>
    <col min="253" max="253" width="14.42578125" style="84" customWidth="1"/>
    <col min="254" max="254" width="5.5703125" style="84" customWidth="1"/>
    <col min="255" max="255" width="12.140625" style="84" customWidth="1"/>
    <col min="256" max="256" width="10.28515625" style="84" bestFit="1" customWidth="1"/>
    <col min="257" max="257" width="6.85546875" style="84" bestFit="1" customWidth="1"/>
    <col min="258" max="258" width="11.42578125" style="84"/>
    <col min="259" max="259" width="9.42578125" style="84" customWidth="1"/>
    <col min="260" max="260" width="13.5703125" style="84" customWidth="1"/>
    <col min="261" max="504" width="11.42578125" style="84"/>
    <col min="505" max="505" width="10.85546875" style="84" customWidth="1"/>
    <col min="506" max="506" width="7.5703125" style="84" customWidth="1"/>
    <col min="507" max="507" width="12.140625" style="84" customWidth="1"/>
    <col min="508" max="508" width="9.28515625" style="84" customWidth="1"/>
    <col min="509" max="509" width="14.42578125" style="84" customWidth="1"/>
    <col min="510" max="510" width="5.5703125" style="84" customWidth="1"/>
    <col min="511" max="511" width="12.140625" style="84" customWidth="1"/>
    <col min="512" max="512" width="10.28515625" style="84" bestFit="1" customWidth="1"/>
    <col min="513" max="513" width="6.85546875" style="84" bestFit="1" customWidth="1"/>
    <col min="514" max="514" width="11.42578125" style="84"/>
    <col min="515" max="515" width="9.42578125" style="84" customWidth="1"/>
    <col min="516" max="516" width="13.5703125" style="84" customWidth="1"/>
    <col min="517" max="760" width="11.42578125" style="84"/>
    <col min="761" max="761" width="10.85546875" style="84" customWidth="1"/>
    <col min="762" max="762" width="7.5703125" style="84" customWidth="1"/>
    <col min="763" max="763" width="12.140625" style="84" customWidth="1"/>
    <col min="764" max="764" width="9.28515625" style="84" customWidth="1"/>
    <col min="765" max="765" width="14.42578125" style="84" customWidth="1"/>
    <col min="766" max="766" width="5.5703125" style="84" customWidth="1"/>
    <col min="767" max="767" width="12.140625" style="84" customWidth="1"/>
    <col min="768" max="768" width="10.28515625" style="84" bestFit="1" customWidth="1"/>
    <col min="769" max="769" width="6.85546875" style="84" bestFit="1" customWidth="1"/>
    <col min="770" max="770" width="11.42578125" style="84"/>
    <col min="771" max="771" width="9.42578125" style="84" customWidth="1"/>
    <col min="772" max="772" width="13.5703125" style="84" customWidth="1"/>
    <col min="773" max="1016" width="11.42578125" style="84"/>
    <col min="1017" max="1017" width="10.85546875" style="84" customWidth="1"/>
    <col min="1018" max="1018" width="7.5703125" style="84" customWidth="1"/>
    <col min="1019" max="1019" width="12.140625" style="84" customWidth="1"/>
    <col min="1020" max="1020" width="9.28515625" style="84" customWidth="1"/>
    <col min="1021" max="1021" width="14.42578125" style="84" customWidth="1"/>
    <col min="1022" max="1022" width="5.5703125" style="84" customWidth="1"/>
    <col min="1023" max="1023" width="12.140625" style="84" customWidth="1"/>
    <col min="1024" max="1024" width="10.28515625" style="84" bestFit="1" customWidth="1"/>
    <col min="1025" max="1025" width="6.85546875" style="84" bestFit="1" customWidth="1"/>
    <col min="1026" max="1026" width="11.42578125" style="84"/>
    <col min="1027" max="1027" width="9.42578125" style="84" customWidth="1"/>
    <col min="1028" max="1028" width="13.5703125" style="84" customWidth="1"/>
    <col min="1029" max="1272" width="11.42578125" style="84"/>
    <col min="1273" max="1273" width="10.85546875" style="84" customWidth="1"/>
    <col min="1274" max="1274" width="7.5703125" style="84" customWidth="1"/>
    <col min="1275" max="1275" width="12.140625" style="84" customWidth="1"/>
    <col min="1276" max="1276" width="9.28515625" style="84" customWidth="1"/>
    <col min="1277" max="1277" width="14.42578125" style="84" customWidth="1"/>
    <col min="1278" max="1278" width="5.5703125" style="84" customWidth="1"/>
    <col min="1279" max="1279" width="12.140625" style="84" customWidth="1"/>
    <col min="1280" max="1280" width="10.28515625" style="84" bestFit="1" customWidth="1"/>
    <col min="1281" max="1281" width="6.85546875" style="84" bestFit="1" customWidth="1"/>
    <col min="1282" max="1282" width="11.42578125" style="84"/>
    <col min="1283" max="1283" width="9.42578125" style="84" customWidth="1"/>
    <col min="1284" max="1284" width="13.5703125" style="84" customWidth="1"/>
    <col min="1285" max="1528" width="11.42578125" style="84"/>
    <col min="1529" max="1529" width="10.85546875" style="84" customWidth="1"/>
    <col min="1530" max="1530" width="7.5703125" style="84" customWidth="1"/>
    <col min="1531" max="1531" width="12.140625" style="84" customWidth="1"/>
    <col min="1532" max="1532" width="9.28515625" style="84" customWidth="1"/>
    <col min="1533" max="1533" width="14.42578125" style="84" customWidth="1"/>
    <col min="1534" max="1534" width="5.5703125" style="84" customWidth="1"/>
    <col min="1535" max="1535" width="12.140625" style="84" customWidth="1"/>
    <col min="1536" max="1536" width="10.28515625" style="84" bestFit="1" customWidth="1"/>
    <col min="1537" max="1537" width="6.85546875" style="84" bestFit="1" customWidth="1"/>
    <col min="1538" max="1538" width="11.42578125" style="84"/>
    <col min="1539" max="1539" width="9.42578125" style="84" customWidth="1"/>
    <col min="1540" max="1540" width="13.5703125" style="84" customWidth="1"/>
    <col min="1541" max="1784" width="11.42578125" style="84"/>
    <col min="1785" max="1785" width="10.85546875" style="84" customWidth="1"/>
    <col min="1786" max="1786" width="7.5703125" style="84" customWidth="1"/>
    <col min="1787" max="1787" width="12.140625" style="84" customWidth="1"/>
    <col min="1788" max="1788" width="9.28515625" style="84" customWidth="1"/>
    <col min="1789" max="1789" width="14.42578125" style="84" customWidth="1"/>
    <col min="1790" max="1790" width="5.5703125" style="84" customWidth="1"/>
    <col min="1791" max="1791" width="12.140625" style="84" customWidth="1"/>
    <col min="1792" max="1792" width="10.28515625" style="84" bestFit="1" customWidth="1"/>
    <col min="1793" max="1793" width="6.85546875" style="84" bestFit="1" customWidth="1"/>
    <col min="1794" max="1794" width="11.42578125" style="84"/>
    <col min="1795" max="1795" width="9.42578125" style="84" customWidth="1"/>
    <col min="1796" max="1796" width="13.5703125" style="84" customWidth="1"/>
    <col min="1797" max="2040" width="11.42578125" style="84"/>
    <col min="2041" max="2041" width="10.85546875" style="84" customWidth="1"/>
    <col min="2042" max="2042" width="7.5703125" style="84" customWidth="1"/>
    <col min="2043" max="2043" width="12.140625" style="84" customWidth="1"/>
    <col min="2044" max="2044" width="9.28515625" style="84" customWidth="1"/>
    <col min="2045" max="2045" width="14.42578125" style="84" customWidth="1"/>
    <col min="2046" max="2046" width="5.5703125" style="84" customWidth="1"/>
    <col min="2047" max="2047" width="12.140625" style="84" customWidth="1"/>
    <col min="2048" max="2048" width="10.28515625" style="84" bestFit="1" customWidth="1"/>
    <col min="2049" max="2049" width="6.85546875" style="84" bestFit="1" customWidth="1"/>
    <col min="2050" max="2050" width="11.42578125" style="84"/>
    <col min="2051" max="2051" width="9.42578125" style="84" customWidth="1"/>
    <col min="2052" max="2052" width="13.5703125" style="84" customWidth="1"/>
    <col min="2053" max="2296" width="11.42578125" style="84"/>
    <col min="2297" max="2297" width="10.85546875" style="84" customWidth="1"/>
    <col min="2298" max="2298" width="7.5703125" style="84" customWidth="1"/>
    <col min="2299" max="2299" width="12.140625" style="84" customWidth="1"/>
    <col min="2300" max="2300" width="9.28515625" style="84" customWidth="1"/>
    <col min="2301" max="2301" width="14.42578125" style="84" customWidth="1"/>
    <col min="2302" max="2302" width="5.5703125" style="84" customWidth="1"/>
    <col min="2303" max="2303" width="12.140625" style="84" customWidth="1"/>
    <col min="2304" max="2304" width="10.28515625" style="84" bestFit="1" customWidth="1"/>
    <col min="2305" max="2305" width="6.85546875" style="84" bestFit="1" customWidth="1"/>
    <col min="2306" max="2306" width="11.42578125" style="84"/>
    <col min="2307" max="2307" width="9.42578125" style="84" customWidth="1"/>
    <col min="2308" max="2308" width="13.5703125" style="84" customWidth="1"/>
    <col min="2309" max="2552" width="11.42578125" style="84"/>
    <col min="2553" max="2553" width="10.85546875" style="84" customWidth="1"/>
    <col min="2554" max="2554" width="7.5703125" style="84" customWidth="1"/>
    <col min="2555" max="2555" width="12.140625" style="84" customWidth="1"/>
    <col min="2556" max="2556" width="9.28515625" style="84" customWidth="1"/>
    <col min="2557" max="2557" width="14.42578125" style="84" customWidth="1"/>
    <col min="2558" max="2558" width="5.5703125" style="84" customWidth="1"/>
    <col min="2559" max="2559" width="12.140625" style="84" customWidth="1"/>
    <col min="2560" max="2560" width="10.28515625" style="84" bestFit="1" customWidth="1"/>
    <col min="2561" max="2561" width="6.85546875" style="84" bestFit="1" customWidth="1"/>
    <col min="2562" max="2562" width="11.42578125" style="84"/>
    <col min="2563" max="2563" width="9.42578125" style="84" customWidth="1"/>
    <col min="2564" max="2564" width="13.5703125" style="84" customWidth="1"/>
    <col min="2565" max="2808" width="11.42578125" style="84"/>
    <col min="2809" max="2809" width="10.85546875" style="84" customWidth="1"/>
    <col min="2810" max="2810" width="7.5703125" style="84" customWidth="1"/>
    <col min="2811" max="2811" width="12.140625" style="84" customWidth="1"/>
    <col min="2812" max="2812" width="9.28515625" style="84" customWidth="1"/>
    <col min="2813" max="2813" width="14.42578125" style="84" customWidth="1"/>
    <col min="2814" max="2814" width="5.5703125" style="84" customWidth="1"/>
    <col min="2815" max="2815" width="12.140625" style="84" customWidth="1"/>
    <col min="2816" max="2816" width="10.28515625" style="84" bestFit="1" customWidth="1"/>
    <col min="2817" max="2817" width="6.85546875" style="84" bestFit="1" customWidth="1"/>
    <col min="2818" max="2818" width="11.42578125" style="84"/>
    <col min="2819" max="2819" width="9.42578125" style="84" customWidth="1"/>
    <col min="2820" max="2820" width="13.5703125" style="84" customWidth="1"/>
    <col min="2821" max="3064" width="11.42578125" style="84"/>
    <col min="3065" max="3065" width="10.85546875" style="84" customWidth="1"/>
    <col min="3066" max="3066" width="7.5703125" style="84" customWidth="1"/>
    <col min="3067" max="3067" width="12.140625" style="84" customWidth="1"/>
    <col min="3068" max="3068" width="9.28515625" style="84" customWidth="1"/>
    <col min="3069" max="3069" width="14.42578125" style="84" customWidth="1"/>
    <col min="3070" max="3070" width="5.5703125" style="84" customWidth="1"/>
    <col min="3071" max="3071" width="12.140625" style="84" customWidth="1"/>
    <col min="3072" max="3072" width="10.28515625" style="84" bestFit="1" customWidth="1"/>
    <col min="3073" max="3073" width="6.85546875" style="84" bestFit="1" customWidth="1"/>
    <col min="3074" max="3074" width="11.42578125" style="84"/>
    <col min="3075" max="3075" width="9.42578125" style="84" customWidth="1"/>
    <col min="3076" max="3076" width="13.5703125" style="84" customWidth="1"/>
    <col min="3077" max="3320" width="11.42578125" style="84"/>
    <col min="3321" max="3321" width="10.85546875" style="84" customWidth="1"/>
    <col min="3322" max="3322" width="7.5703125" style="84" customWidth="1"/>
    <col min="3323" max="3323" width="12.140625" style="84" customWidth="1"/>
    <col min="3324" max="3324" width="9.28515625" style="84" customWidth="1"/>
    <col min="3325" max="3325" width="14.42578125" style="84" customWidth="1"/>
    <col min="3326" max="3326" width="5.5703125" style="84" customWidth="1"/>
    <col min="3327" max="3327" width="12.140625" style="84" customWidth="1"/>
    <col min="3328" max="3328" width="10.28515625" style="84" bestFit="1" customWidth="1"/>
    <col min="3329" max="3329" width="6.85546875" style="84" bestFit="1" customWidth="1"/>
    <col min="3330" max="3330" width="11.42578125" style="84"/>
    <col min="3331" max="3331" width="9.42578125" style="84" customWidth="1"/>
    <col min="3332" max="3332" width="13.5703125" style="84" customWidth="1"/>
    <col min="3333" max="3576" width="11.42578125" style="84"/>
    <col min="3577" max="3577" width="10.85546875" style="84" customWidth="1"/>
    <col min="3578" max="3578" width="7.5703125" style="84" customWidth="1"/>
    <col min="3579" max="3579" width="12.140625" style="84" customWidth="1"/>
    <col min="3580" max="3580" width="9.28515625" style="84" customWidth="1"/>
    <col min="3581" max="3581" width="14.42578125" style="84" customWidth="1"/>
    <col min="3582" max="3582" width="5.5703125" style="84" customWidth="1"/>
    <col min="3583" max="3583" width="12.140625" style="84" customWidth="1"/>
    <col min="3584" max="3584" width="10.28515625" style="84" bestFit="1" customWidth="1"/>
    <col min="3585" max="3585" width="6.85546875" style="84" bestFit="1" customWidth="1"/>
    <col min="3586" max="3586" width="11.42578125" style="84"/>
    <col min="3587" max="3587" width="9.42578125" style="84" customWidth="1"/>
    <col min="3588" max="3588" width="13.5703125" style="84" customWidth="1"/>
    <col min="3589" max="3832" width="11.42578125" style="84"/>
    <col min="3833" max="3833" width="10.85546875" style="84" customWidth="1"/>
    <col min="3834" max="3834" width="7.5703125" style="84" customWidth="1"/>
    <col min="3835" max="3835" width="12.140625" style="84" customWidth="1"/>
    <col min="3836" max="3836" width="9.28515625" style="84" customWidth="1"/>
    <col min="3837" max="3837" width="14.42578125" style="84" customWidth="1"/>
    <col min="3838" max="3838" width="5.5703125" style="84" customWidth="1"/>
    <col min="3839" max="3839" width="12.140625" style="84" customWidth="1"/>
    <col min="3840" max="3840" width="10.28515625" style="84" bestFit="1" customWidth="1"/>
    <col min="3841" max="3841" width="6.85546875" style="84" bestFit="1" customWidth="1"/>
    <col min="3842" max="3842" width="11.42578125" style="84"/>
    <col min="3843" max="3843" width="9.42578125" style="84" customWidth="1"/>
    <col min="3844" max="3844" width="13.5703125" style="84" customWidth="1"/>
    <col min="3845" max="4088" width="11.42578125" style="84"/>
    <col min="4089" max="4089" width="10.85546875" style="84" customWidth="1"/>
    <col min="4090" max="4090" width="7.5703125" style="84" customWidth="1"/>
    <col min="4091" max="4091" width="12.140625" style="84" customWidth="1"/>
    <col min="4092" max="4092" width="9.28515625" style="84" customWidth="1"/>
    <col min="4093" max="4093" width="14.42578125" style="84" customWidth="1"/>
    <col min="4094" max="4094" width="5.5703125" style="84" customWidth="1"/>
    <col min="4095" max="4095" width="12.140625" style="84" customWidth="1"/>
    <col min="4096" max="4096" width="10.28515625" style="84" bestFit="1" customWidth="1"/>
    <col min="4097" max="4097" width="6.85546875" style="84" bestFit="1" customWidth="1"/>
    <col min="4098" max="4098" width="11.42578125" style="84"/>
    <col min="4099" max="4099" width="9.42578125" style="84" customWidth="1"/>
    <col min="4100" max="4100" width="13.5703125" style="84" customWidth="1"/>
    <col min="4101" max="4344" width="11.42578125" style="84"/>
    <col min="4345" max="4345" width="10.85546875" style="84" customWidth="1"/>
    <col min="4346" max="4346" width="7.5703125" style="84" customWidth="1"/>
    <col min="4347" max="4347" width="12.140625" style="84" customWidth="1"/>
    <col min="4348" max="4348" width="9.28515625" style="84" customWidth="1"/>
    <col min="4349" max="4349" width="14.42578125" style="84" customWidth="1"/>
    <col min="4350" max="4350" width="5.5703125" style="84" customWidth="1"/>
    <col min="4351" max="4351" width="12.140625" style="84" customWidth="1"/>
    <col min="4352" max="4352" width="10.28515625" style="84" bestFit="1" customWidth="1"/>
    <col min="4353" max="4353" width="6.85546875" style="84" bestFit="1" customWidth="1"/>
    <col min="4354" max="4354" width="11.42578125" style="84"/>
    <col min="4355" max="4355" width="9.42578125" style="84" customWidth="1"/>
    <col min="4356" max="4356" width="13.5703125" style="84" customWidth="1"/>
    <col min="4357" max="4600" width="11.42578125" style="84"/>
    <col min="4601" max="4601" width="10.85546875" style="84" customWidth="1"/>
    <col min="4602" max="4602" width="7.5703125" style="84" customWidth="1"/>
    <col min="4603" max="4603" width="12.140625" style="84" customWidth="1"/>
    <col min="4604" max="4604" width="9.28515625" style="84" customWidth="1"/>
    <col min="4605" max="4605" width="14.42578125" style="84" customWidth="1"/>
    <col min="4606" max="4606" width="5.5703125" style="84" customWidth="1"/>
    <col min="4607" max="4607" width="12.140625" style="84" customWidth="1"/>
    <col min="4608" max="4608" width="10.28515625" style="84" bestFit="1" customWidth="1"/>
    <col min="4609" max="4609" width="6.85546875" style="84" bestFit="1" customWidth="1"/>
    <col min="4610" max="4610" width="11.42578125" style="84"/>
    <col min="4611" max="4611" width="9.42578125" style="84" customWidth="1"/>
    <col min="4612" max="4612" width="13.5703125" style="84" customWidth="1"/>
    <col min="4613" max="4856" width="11.42578125" style="84"/>
    <col min="4857" max="4857" width="10.85546875" style="84" customWidth="1"/>
    <col min="4858" max="4858" width="7.5703125" style="84" customWidth="1"/>
    <col min="4859" max="4859" width="12.140625" style="84" customWidth="1"/>
    <col min="4860" max="4860" width="9.28515625" style="84" customWidth="1"/>
    <col min="4861" max="4861" width="14.42578125" style="84" customWidth="1"/>
    <col min="4862" max="4862" width="5.5703125" style="84" customWidth="1"/>
    <col min="4863" max="4863" width="12.140625" style="84" customWidth="1"/>
    <col min="4864" max="4864" width="10.28515625" style="84" bestFit="1" customWidth="1"/>
    <col min="4865" max="4865" width="6.85546875" style="84" bestFit="1" customWidth="1"/>
    <col min="4866" max="4866" width="11.42578125" style="84"/>
    <col min="4867" max="4867" width="9.42578125" style="84" customWidth="1"/>
    <col min="4868" max="4868" width="13.5703125" style="84" customWidth="1"/>
    <col min="4869" max="5112" width="11.42578125" style="84"/>
    <col min="5113" max="5113" width="10.85546875" style="84" customWidth="1"/>
    <col min="5114" max="5114" width="7.5703125" style="84" customWidth="1"/>
    <col min="5115" max="5115" width="12.140625" style="84" customWidth="1"/>
    <col min="5116" max="5116" width="9.28515625" style="84" customWidth="1"/>
    <col min="5117" max="5117" width="14.42578125" style="84" customWidth="1"/>
    <col min="5118" max="5118" width="5.5703125" style="84" customWidth="1"/>
    <col min="5119" max="5119" width="12.140625" style="84" customWidth="1"/>
    <col min="5120" max="5120" width="10.28515625" style="84" bestFit="1" customWidth="1"/>
    <col min="5121" max="5121" width="6.85546875" style="84" bestFit="1" customWidth="1"/>
    <col min="5122" max="5122" width="11.42578125" style="84"/>
    <col min="5123" max="5123" width="9.42578125" style="84" customWidth="1"/>
    <col min="5124" max="5124" width="13.5703125" style="84" customWidth="1"/>
    <col min="5125" max="5368" width="11.42578125" style="84"/>
    <col min="5369" max="5369" width="10.85546875" style="84" customWidth="1"/>
    <col min="5370" max="5370" width="7.5703125" style="84" customWidth="1"/>
    <col min="5371" max="5371" width="12.140625" style="84" customWidth="1"/>
    <col min="5372" max="5372" width="9.28515625" style="84" customWidth="1"/>
    <col min="5373" max="5373" width="14.42578125" style="84" customWidth="1"/>
    <col min="5374" max="5374" width="5.5703125" style="84" customWidth="1"/>
    <col min="5375" max="5375" width="12.140625" style="84" customWidth="1"/>
    <col min="5376" max="5376" width="10.28515625" style="84" bestFit="1" customWidth="1"/>
    <col min="5377" max="5377" width="6.85546875" style="84" bestFit="1" customWidth="1"/>
    <col min="5378" max="5378" width="11.42578125" style="84"/>
    <col min="5379" max="5379" width="9.42578125" style="84" customWidth="1"/>
    <col min="5380" max="5380" width="13.5703125" style="84" customWidth="1"/>
    <col min="5381" max="5624" width="11.42578125" style="84"/>
    <col min="5625" max="5625" width="10.85546875" style="84" customWidth="1"/>
    <col min="5626" max="5626" width="7.5703125" style="84" customWidth="1"/>
    <col min="5627" max="5627" width="12.140625" style="84" customWidth="1"/>
    <col min="5628" max="5628" width="9.28515625" style="84" customWidth="1"/>
    <col min="5629" max="5629" width="14.42578125" style="84" customWidth="1"/>
    <col min="5630" max="5630" width="5.5703125" style="84" customWidth="1"/>
    <col min="5631" max="5631" width="12.140625" style="84" customWidth="1"/>
    <col min="5632" max="5632" width="10.28515625" style="84" bestFit="1" customWidth="1"/>
    <col min="5633" max="5633" width="6.85546875" style="84" bestFit="1" customWidth="1"/>
    <col min="5634" max="5634" width="11.42578125" style="84"/>
    <col min="5635" max="5635" width="9.42578125" style="84" customWidth="1"/>
    <col min="5636" max="5636" width="13.5703125" style="84" customWidth="1"/>
    <col min="5637" max="5880" width="11.42578125" style="84"/>
    <col min="5881" max="5881" width="10.85546875" style="84" customWidth="1"/>
    <col min="5882" max="5882" width="7.5703125" style="84" customWidth="1"/>
    <col min="5883" max="5883" width="12.140625" style="84" customWidth="1"/>
    <col min="5884" max="5884" width="9.28515625" style="84" customWidth="1"/>
    <col min="5885" max="5885" width="14.42578125" style="84" customWidth="1"/>
    <col min="5886" max="5886" width="5.5703125" style="84" customWidth="1"/>
    <col min="5887" max="5887" width="12.140625" style="84" customWidth="1"/>
    <col min="5888" max="5888" width="10.28515625" style="84" bestFit="1" customWidth="1"/>
    <col min="5889" max="5889" width="6.85546875" style="84" bestFit="1" customWidth="1"/>
    <col min="5890" max="5890" width="11.42578125" style="84"/>
    <col min="5891" max="5891" width="9.42578125" style="84" customWidth="1"/>
    <col min="5892" max="5892" width="13.5703125" style="84" customWidth="1"/>
    <col min="5893" max="6136" width="11.42578125" style="84"/>
    <col min="6137" max="6137" width="10.85546875" style="84" customWidth="1"/>
    <col min="6138" max="6138" width="7.5703125" style="84" customWidth="1"/>
    <col min="6139" max="6139" width="12.140625" style="84" customWidth="1"/>
    <col min="6140" max="6140" width="9.28515625" style="84" customWidth="1"/>
    <col min="6141" max="6141" width="14.42578125" style="84" customWidth="1"/>
    <col min="6142" max="6142" width="5.5703125" style="84" customWidth="1"/>
    <col min="6143" max="6143" width="12.140625" style="84" customWidth="1"/>
    <col min="6144" max="6144" width="10.28515625" style="84" bestFit="1" customWidth="1"/>
    <col min="6145" max="6145" width="6.85546875" style="84" bestFit="1" customWidth="1"/>
    <col min="6146" max="6146" width="11.42578125" style="84"/>
    <col min="6147" max="6147" width="9.42578125" style="84" customWidth="1"/>
    <col min="6148" max="6148" width="13.5703125" style="84" customWidth="1"/>
    <col min="6149" max="6392" width="11.42578125" style="84"/>
    <col min="6393" max="6393" width="10.85546875" style="84" customWidth="1"/>
    <col min="6394" max="6394" width="7.5703125" style="84" customWidth="1"/>
    <col min="6395" max="6395" width="12.140625" style="84" customWidth="1"/>
    <col min="6396" max="6396" width="9.28515625" style="84" customWidth="1"/>
    <col min="6397" max="6397" width="14.42578125" style="84" customWidth="1"/>
    <col min="6398" max="6398" width="5.5703125" style="84" customWidth="1"/>
    <col min="6399" max="6399" width="12.140625" style="84" customWidth="1"/>
    <col min="6400" max="6400" width="10.28515625" style="84" bestFit="1" customWidth="1"/>
    <col min="6401" max="6401" width="6.85546875" style="84" bestFit="1" customWidth="1"/>
    <col min="6402" max="6402" width="11.42578125" style="84"/>
    <col min="6403" max="6403" width="9.42578125" style="84" customWidth="1"/>
    <col min="6404" max="6404" width="13.5703125" style="84" customWidth="1"/>
    <col min="6405" max="6648" width="11.42578125" style="84"/>
    <col min="6649" max="6649" width="10.85546875" style="84" customWidth="1"/>
    <col min="6650" max="6650" width="7.5703125" style="84" customWidth="1"/>
    <col min="6651" max="6651" width="12.140625" style="84" customWidth="1"/>
    <col min="6652" max="6652" width="9.28515625" style="84" customWidth="1"/>
    <col min="6653" max="6653" width="14.42578125" style="84" customWidth="1"/>
    <col min="6654" max="6654" width="5.5703125" style="84" customWidth="1"/>
    <col min="6655" max="6655" width="12.140625" style="84" customWidth="1"/>
    <col min="6656" max="6656" width="10.28515625" style="84" bestFit="1" customWidth="1"/>
    <col min="6657" max="6657" width="6.85546875" style="84" bestFit="1" customWidth="1"/>
    <col min="6658" max="6658" width="11.42578125" style="84"/>
    <col min="6659" max="6659" width="9.42578125" style="84" customWidth="1"/>
    <col min="6660" max="6660" width="13.5703125" style="84" customWidth="1"/>
    <col min="6661" max="6904" width="11.42578125" style="84"/>
    <col min="6905" max="6905" width="10.85546875" style="84" customWidth="1"/>
    <col min="6906" max="6906" width="7.5703125" style="84" customWidth="1"/>
    <col min="6907" max="6907" width="12.140625" style="84" customWidth="1"/>
    <col min="6908" max="6908" width="9.28515625" style="84" customWidth="1"/>
    <col min="6909" max="6909" width="14.42578125" style="84" customWidth="1"/>
    <col min="6910" max="6910" width="5.5703125" style="84" customWidth="1"/>
    <col min="6911" max="6911" width="12.140625" style="84" customWidth="1"/>
    <col min="6912" max="6912" width="10.28515625" style="84" bestFit="1" customWidth="1"/>
    <col min="6913" max="6913" width="6.85546875" style="84" bestFit="1" customWidth="1"/>
    <col min="6914" max="6914" width="11.42578125" style="84"/>
    <col min="6915" max="6915" width="9.42578125" style="84" customWidth="1"/>
    <col min="6916" max="6916" width="13.5703125" style="84" customWidth="1"/>
    <col min="6917" max="7160" width="11.42578125" style="84"/>
    <col min="7161" max="7161" width="10.85546875" style="84" customWidth="1"/>
    <col min="7162" max="7162" width="7.5703125" style="84" customWidth="1"/>
    <col min="7163" max="7163" width="12.140625" style="84" customWidth="1"/>
    <col min="7164" max="7164" width="9.28515625" style="84" customWidth="1"/>
    <col min="7165" max="7165" width="14.42578125" style="84" customWidth="1"/>
    <col min="7166" max="7166" width="5.5703125" style="84" customWidth="1"/>
    <col min="7167" max="7167" width="12.140625" style="84" customWidth="1"/>
    <col min="7168" max="7168" width="10.28515625" style="84" bestFit="1" customWidth="1"/>
    <col min="7169" max="7169" width="6.85546875" style="84" bestFit="1" customWidth="1"/>
    <col min="7170" max="7170" width="11.42578125" style="84"/>
    <col min="7171" max="7171" width="9.42578125" style="84" customWidth="1"/>
    <col min="7172" max="7172" width="13.5703125" style="84" customWidth="1"/>
    <col min="7173" max="7416" width="11.42578125" style="84"/>
    <col min="7417" max="7417" width="10.85546875" style="84" customWidth="1"/>
    <col min="7418" max="7418" width="7.5703125" style="84" customWidth="1"/>
    <col min="7419" max="7419" width="12.140625" style="84" customWidth="1"/>
    <col min="7420" max="7420" width="9.28515625" style="84" customWidth="1"/>
    <col min="7421" max="7421" width="14.42578125" style="84" customWidth="1"/>
    <col min="7422" max="7422" width="5.5703125" style="84" customWidth="1"/>
    <col min="7423" max="7423" width="12.140625" style="84" customWidth="1"/>
    <col min="7424" max="7424" width="10.28515625" style="84" bestFit="1" customWidth="1"/>
    <col min="7425" max="7425" width="6.85546875" style="84" bestFit="1" customWidth="1"/>
    <col min="7426" max="7426" width="11.42578125" style="84"/>
    <col min="7427" max="7427" width="9.42578125" style="84" customWidth="1"/>
    <col min="7428" max="7428" width="13.5703125" style="84" customWidth="1"/>
    <col min="7429" max="7672" width="11.42578125" style="84"/>
    <col min="7673" max="7673" width="10.85546875" style="84" customWidth="1"/>
    <col min="7674" max="7674" width="7.5703125" style="84" customWidth="1"/>
    <col min="7675" max="7675" width="12.140625" style="84" customWidth="1"/>
    <col min="7676" max="7676" width="9.28515625" style="84" customWidth="1"/>
    <col min="7677" max="7677" width="14.42578125" style="84" customWidth="1"/>
    <col min="7678" max="7678" width="5.5703125" style="84" customWidth="1"/>
    <col min="7679" max="7679" width="12.140625" style="84" customWidth="1"/>
    <col min="7680" max="7680" width="10.28515625" style="84" bestFit="1" customWidth="1"/>
    <col min="7681" max="7681" width="6.85546875" style="84" bestFit="1" customWidth="1"/>
    <col min="7682" max="7682" width="11.42578125" style="84"/>
    <col min="7683" max="7683" width="9.42578125" style="84" customWidth="1"/>
    <col min="7684" max="7684" width="13.5703125" style="84" customWidth="1"/>
    <col min="7685" max="7928" width="11.42578125" style="84"/>
    <col min="7929" max="7929" width="10.85546875" style="84" customWidth="1"/>
    <col min="7930" max="7930" width="7.5703125" style="84" customWidth="1"/>
    <col min="7931" max="7931" width="12.140625" style="84" customWidth="1"/>
    <col min="7932" max="7932" width="9.28515625" style="84" customWidth="1"/>
    <col min="7933" max="7933" width="14.42578125" style="84" customWidth="1"/>
    <col min="7934" max="7934" width="5.5703125" style="84" customWidth="1"/>
    <col min="7935" max="7935" width="12.140625" style="84" customWidth="1"/>
    <col min="7936" max="7936" width="10.28515625" style="84" bestFit="1" customWidth="1"/>
    <col min="7937" max="7937" width="6.85546875" style="84" bestFit="1" customWidth="1"/>
    <col min="7938" max="7938" width="11.42578125" style="84"/>
    <col min="7939" max="7939" width="9.42578125" style="84" customWidth="1"/>
    <col min="7940" max="7940" width="13.5703125" style="84" customWidth="1"/>
    <col min="7941" max="8184" width="11.42578125" style="84"/>
    <col min="8185" max="8185" width="10.85546875" style="84" customWidth="1"/>
    <col min="8186" max="8186" width="7.5703125" style="84" customWidth="1"/>
    <col min="8187" max="8187" width="12.140625" style="84" customWidth="1"/>
    <col min="8188" max="8188" width="9.28515625" style="84" customWidth="1"/>
    <col min="8189" max="8189" width="14.42578125" style="84" customWidth="1"/>
    <col min="8190" max="8190" width="5.5703125" style="84" customWidth="1"/>
    <col min="8191" max="8191" width="12.140625" style="84" customWidth="1"/>
    <col min="8192" max="8192" width="10.28515625" style="84" bestFit="1" customWidth="1"/>
    <col min="8193" max="8193" width="6.85546875" style="84" bestFit="1" customWidth="1"/>
    <col min="8194" max="8194" width="11.42578125" style="84"/>
    <col min="8195" max="8195" width="9.42578125" style="84" customWidth="1"/>
    <col min="8196" max="8196" width="13.5703125" style="84" customWidth="1"/>
    <col min="8197" max="8440" width="11.42578125" style="84"/>
    <col min="8441" max="8441" width="10.85546875" style="84" customWidth="1"/>
    <col min="8442" max="8442" width="7.5703125" style="84" customWidth="1"/>
    <col min="8443" max="8443" width="12.140625" style="84" customWidth="1"/>
    <col min="8444" max="8444" width="9.28515625" style="84" customWidth="1"/>
    <col min="8445" max="8445" width="14.42578125" style="84" customWidth="1"/>
    <col min="8446" max="8446" width="5.5703125" style="84" customWidth="1"/>
    <col min="8447" max="8447" width="12.140625" style="84" customWidth="1"/>
    <col min="8448" max="8448" width="10.28515625" style="84" bestFit="1" customWidth="1"/>
    <col min="8449" max="8449" width="6.85546875" style="84" bestFit="1" customWidth="1"/>
    <col min="8450" max="8450" width="11.42578125" style="84"/>
    <col min="8451" max="8451" width="9.42578125" style="84" customWidth="1"/>
    <col min="8452" max="8452" width="13.5703125" style="84" customWidth="1"/>
    <col min="8453" max="8696" width="11.42578125" style="84"/>
    <col min="8697" max="8697" width="10.85546875" style="84" customWidth="1"/>
    <col min="8698" max="8698" width="7.5703125" style="84" customWidth="1"/>
    <col min="8699" max="8699" width="12.140625" style="84" customWidth="1"/>
    <col min="8700" max="8700" width="9.28515625" style="84" customWidth="1"/>
    <col min="8701" max="8701" width="14.42578125" style="84" customWidth="1"/>
    <col min="8702" max="8702" width="5.5703125" style="84" customWidth="1"/>
    <col min="8703" max="8703" width="12.140625" style="84" customWidth="1"/>
    <col min="8704" max="8704" width="10.28515625" style="84" bestFit="1" customWidth="1"/>
    <col min="8705" max="8705" width="6.85546875" style="84" bestFit="1" customWidth="1"/>
    <col min="8706" max="8706" width="11.42578125" style="84"/>
    <col min="8707" max="8707" width="9.42578125" style="84" customWidth="1"/>
    <col min="8708" max="8708" width="13.5703125" style="84" customWidth="1"/>
    <col min="8709" max="8952" width="11.42578125" style="84"/>
    <col min="8953" max="8953" width="10.85546875" style="84" customWidth="1"/>
    <col min="8954" max="8954" width="7.5703125" style="84" customWidth="1"/>
    <col min="8955" max="8955" width="12.140625" style="84" customWidth="1"/>
    <col min="8956" max="8956" width="9.28515625" style="84" customWidth="1"/>
    <col min="8957" max="8957" width="14.42578125" style="84" customWidth="1"/>
    <col min="8958" max="8958" width="5.5703125" style="84" customWidth="1"/>
    <col min="8959" max="8959" width="12.140625" style="84" customWidth="1"/>
    <col min="8960" max="8960" width="10.28515625" style="84" bestFit="1" customWidth="1"/>
    <col min="8961" max="8961" width="6.85546875" style="84" bestFit="1" customWidth="1"/>
    <col min="8962" max="8962" width="11.42578125" style="84"/>
    <col min="8963" max="8963" width="9.42578125" style="84" customWidth="1"/>
    <col min="8964" max="8964" width="13.5703125" style="84" customWidth="1"/>
    <col min="8965" max="9208" width="11.42578125" style="84"/>
    <col min="9209" max="9209" width="10.85546875" style="84" customWidth="1"/>
    <col min="9210" max="9210" width="7.5703125" style="84" customWidth="1"/>
    <col min="9211" max="9211" width="12.140625" style="84" customWidth="1"/>
    <col min="9212" max="9212" width="9.28515625" style="84" customWidth="1"/>
    <col min="9213" max="9213" width="14.42578125" style="84" customWidth="1"/>
    <col min="9214" max="9214" width="5.5703125" style="84" customWidth="1"/>
    <col min="9215" max="9215" width="12.140625" style="84" customWidth="1"/>
    <col min="9216" max="9216" width="10.28515625" style="84" bestFit="1" customWidth="1"/>
    <col min="9217" max="9217" width="6.85546875" style="84" bestFit="1" customWidth="1"/>
    <col min="9218" max="9218" width="11.42578125" style="84"/>
    <col min="9219" max="9219" width="9.42578125" style="84" customWidth="1"/>
    <col min="9220" max="9220" width="13.5703125" style="84" customWidth="1"/>
    <col min="9221" max="9464" width="11.42578125" style="84"/>
    <col min="9465" max="9465" width="10.85546875" style="84" customWidth="1"/>
    <col min="9466" max="9466" width="7.5703125" style="84" customWidth="1"/>
    <col min="9467" max="9467" width="12.140625" style="84" customWidth="1"/>
    <col min="9468" max="9468" width="9.28515625" style="84" customWidth="1"/>
    <col min="9469" max="9469" width="14.42578125" style="84" customWidth="1"/>
    <col min="9470" max="9470" width="5.5703125" style="84" customWidth="1"/>
    <col min="9471" max="9471" width="12.140625" style="84" customWidth="1"/>
    <col min="9472" max="9472" width="10.28515625" style="84" bestFit="1" customWidth="1"/>
    <col min="9473" max="9473" width="6.85546875" style="84" bestFit="1" customWidth="1"/>
    <col min="9474" max="9474" width="11.42578125" style="84"/>
    <col min="9475" max="9475" width="9.42578125" style="84" customWidth="1"/>
    <col min="9476" max="9476" width="13.5703125" style="84" customWidth="1"/>
    <col min="9477" max="9720" width="11.42578125" style="84"/>
    <col min="9721" max="9721" width="10.85546875" style="84" customWidth="1"/>
    <col min="9722" max="9722" width="7.5703125" style="84" customWidth="1"/>
    <col min="9723" max="9723" width="12.140625" style="84" customWidth="1"/>
    <col min="9724" max="9724" width="9.28515625" style="84" customWidth="1"/>
    <col min="9725" max="9725" width="14.42578125" style="84" customWidth="1"/>
    <col min="9726" max="9726" width="5.5703125" style="84" customWidth="1"/>
    <col min="9727" max="9727" width="12.140625" style="84" customWidth="1"/>
    <col min="9728" max="9728" width="10.28515625" style="84" bestFit="1" customWidth="1"/>
    <col min="9729" max="9729" width="6.85546875" style="84" bestFit="1" customWidth="1"/>
    <col min="9730" max="9730" width="11.42578125" style="84"/>
    <col min="9731" max="9731" width="9.42578125" style="84" customWidth="1"/>
    <col min="9732" max="9732" width="13.5703125" style="84" customWidth="1"/>
    <col min="9733" max="9976" width="11.42578125" style="84"/>
    <col min="9977" max="9977" width="10.85546875" style="84" customWidth="1"/>
    <col min="9978" max="9978" width="7.5703125" style="84" customWidth="1"/>
    <col min="9979" max="9979" width="12.140625" style="84" customWidth="1"/>
    <col min="9980" max="9980" width="9.28515625" style="84" customWidth="1"/>
    <col min="9981" max="9981" width="14.42578125" style="84" customWidth="1"/>
    <col min="9982" max="9982" width="5.5703125" style="84" customWidth="1"/>
    <col min="9983" max="9983" width="12.140625" style="84" customWidth="1"/>
    <col min="9984" max="9984" width="10.28515625" style="84" bestFit="1" customWidth="1"/>
    <col min="9985" max="9985" width="6.85546875" style="84" bestFit="1" customWidth="1"/>
    <col min="9986" max="9986" width="11.42578125" style="84"/>
    <col min="9987" max="9987" width="9.42578125" style="84" customWidth="1"/>
    <col min="9988" max="9988" width="13.5703125" style="84" customWidth="1"/>
    <col min="9989" max="10232" width="11.42578125" style="84"/>
    <col min="10233" max="10233" width="10.85546875" style="84" customWidth="1"/>
    <col min="10234" max="10234" width="7.5703125" style="84" customWidth="1"/>
    <col min="10235" max="10235" width="12.140625" style="84" customWidth="1"/>
    <col min="10236" max="10236" width="9.28515625" style="84" customWidth="1"/>
    <col min="10237" max="10237" width="14.42578125" style="84" customWidth="1"/>
    <col min="10238" max="10238" width="5.5703125" style="84" customWidth="1"/>
    <col min="10239" max="10239" width="12.140625" style="84" customWidth="1"/>
    <col min="10240" max="10240" width="10.28515625" style="84" bestFit="1" customWidth="1"/>
    <col min="10241" max="10241" width="6.85546875" style="84" bestFit="1" customWidth="1"/>
    <col min="10242" max="10242" width="11.42578125" style="84"/>
    <col min="10243" max="10243" width="9.42578125" style="84" customWidth="1"/>
    <col min="10244" max="10244" width="13.5703125" style="84" customWidth="1"/>
    <col min="10245" max="10488" width="11.42578125" style="84"/>
    <col min="10489" max="10489" width="10.85546875" style="84" customWidth="1"/>
    <col min="10490" max="10490" width="7.5703125" style="84" customWidth="1"/>
    <col min="10491" max="10491" width="12.140625" style="84" customWidth="1"/>
    <col min="10492" max="10492" width="9.28515625" style="84" customWidth="1"/>
    <col min="10493" max="10493" width="14.42578125" style="84" customWidth="1"/>
    <col min="10494" max="10494" width="5.5703125" style="84" customWidth="1"/>
    <col min="10495" max="10495" width="12.140625" style="84" customWidth="1"/>
    <col min="10496" max="10496" width="10.28515625" style="84" bestFit="1" customWidth="1"/>
    <col min="10497" max="10497" width="6.85546875" style="84" bestFit="1" customWidth="1"/>
    <col min="10498" max="10498" width="11.42578125" style="84"/>
    <col min="10499" max="10499" width="9.42578125" style="84" customWidth="1"/>
    <col min="10500" max="10500" width="13.5703125" style="84" customWidth="1"/>
    <col min="10501" max="10744" width="11.42578125" style="84"/>
    <col min="10745" max="10745" width="10.85546875" style="84" customWidth="1"/>
    <col min="10746" max="10746" width="7.5703125" style="84" customWidth="1"/>
    <col min="10747" max="10747" width="12.140625" style="84" customWidth="1"/>
    <col min="10748" max="10748" width="9.28515625" style="84" customWidth="1"/>
    <col min="10749" max="10749" width="14.42578125" style="84" customWidth="1"/>
    <col min="10750" max="10750" width="5.5703125" style="84" customWidth="1"/>
    <col min="10751" max="10751" width="12.140625" style="84" customWidth="1"/>
    <col min="10752" max="10752" width="10.28515625" style="84" bestFit="1" customWidth="1"/>
    <col min="10753" max="10753" width="6.85546875" style="84" bestFit="1" customWidth="1"/>
    <col min="10754" max="10754" width="11.42578125" style="84"/>
    <col min="10755" max="10755" width="9.42578125" style="84" customWidth="1"/>
    <col min="10756" max="10756" width="13.5703125" style="84" customWidth="1"/>
    <col min="10757" max="11000" width="11.42578125" style="84"/>
    <col min="11001" max="11001" width="10.85546875" style="84" customWidth="1"/>
    <col min="11002" max="11002" width="7.5703125" style="84" customWidth="1"/>
    <col min="11003" max="11003" width="12.140625" style="84" customWidth="1"/>
    <col min="11004" max="11004" width="9.28515625" style="84" customWidth="1"/>
    <col min="11005" max="11005" width="14.42578125" style="84" customWidth="1"/>
    <col min="11006" max="11006" width="5.5703125" style="84" customWidth="1"/>
    <col min="11007" max="11007" width="12.140625" style="84" customWidth="1"/>
    <col min="11008" max="11008" width="10.28515625" style="84" bestFit="1" customWidth="1"/>
    <col min="11009" max="11009" width="6.85546875" style="84" bestFit="1" customWidth="1"/>
    <col min="11010" max="11010" width="11.42578125" style="84"/>
    <col min="11011" max="11011" width="9.42578125" style="84" customWidth="1"/>
    <col min="11012" max="11012" width="13.5703125" style="84" customWidth="1"/>
    <col min="11013" max="11256" width="11.42578125" style="84"/>
    <col min="11257" max="11257" width="10.85546875" style="84" customWidth="1"/>
    <col min="11258" max="11258" width="7.5703125" style="84" customWidth="1"/>
    <col min="11259" max="11259" width="12.140625" style="84" customWidth="1"/>
    <col min="11260" max="11260" width="9.28515625" style="84" customWidth="1"/>
    <col min="11261" max="11261" width="14.42578125" style="84" customWidth="1"/>
    <col min="11262" max="11262" width="5.5703125" style="84" customWidth="1"/>
    <col min="11263" max="11263" width="12.140625" style="84" customWidth="1"/>
    <col min="11264" max="11264" width="10.28515625" style="84" bestFit="1" customWidth="1"/>
    <col min="11265" max="11265" width="6.85546875" style="84" bestFit="1" customWidth="1"/>
    <col min="11266" max="11266" width="11.42578125" style="84"/>
    <col min="11267" max="11267" width="9.42578125" style="84" customWidth="1"/>
    <col min="11268" max="11268" width="13.5703125" style="84" customWidth="1"/>
    <col min="11269" max="11512" width="11.42578125" style="84"/>
    <col min="11513" max="11513" width="10.85546875" style="84" customWidth="1"/>
    <col min="11514" max="11514" width="7.5703125" style="84" customWidth="1"/>
    <col min="11515" max="11515" width="12.140625" style="84" customWidth="1"/>
    <col min="11516" max="11516" width="9.28515625" style="84" customWidth="1"/>
    <col min="11517" max="11517" width="14.42578125" style="84" customWidth="1"/>
    <col min="11518" max="11518" width="5.5703125" style="84" customWidth="1"/>
    <col min="11519" max="11519" width="12.140625" style="84" customWidth="1"/>
    <col min="11520" max="11520" width="10.28515625" style="84" bestFit="1" customWidth="1"/>
    <col min="11521" max="11521" width="6.85546875" style="84" bestFit="1" customWidth="1"/>
    <col min="11522" max="11522" width="11.42578125" style="84"/>
    <col min="11523" max="11523" width="9.42578125" style="84" customWidth="1"/>
    <col min="11524" max="11524" width="13.5703125" style="84" customWidth="1"/>
    <col min="11525" max="11768" width="11.42578125" style="84"/>
    <col min="11769" max="11769" width="10.85546875" style="84" customWidth="1"/>
    <col min="11770" max="11770" width="7.5703125" style="84" customWidth="1"/>
    <col min="11771" max="11771" width="12.140625" style="84" customWidth="1"/>
    <col min="11772" max="11772" width="9.28515625" style="84" customWidth="1"/>
    <col min="11773" max="11773" width="14.42578125" style="84" customWidth="1"/>
    <col min="11774" max="11774" width="5.5703125" style="84" customWidth="1"/>
    <col min="11775" max="11775" width="12.140625" style="84" customWidth="1"/>
    <col min="11776" max="11776" width="10.28515625" style="84" bestFit="1" customWidth="1"/>
    <col min="11777" max="11777" width="6.85546875" style="84" bestFit="1" customWidth="1"/>
    <col min="11778" max="11778" width="11.42578125" style="84"/>
    <col min="11779" max="11779" width="9.42578125" style="84" customWidth="1"/>
    <col min="11780" max="11780" width="13.5703125" style="84" customWidth="1"/>
    <col min="11781" max="12024" width="11.42578125" style="84"/>
    <col min="12025" max="12025" width="10.85546875" style="84" customWidth="1"/>
    <col min="12026" max="12026" width="7.5703125" style="84" customWidth="1"/>
    <col min="12027" max="12027" width="12.140625" style="84" customWidth="1"/>
    <col min="12028" max="12028" width="9.28515625" style="84" customWidth="1"/>
    <col min="12029" max="12029" width="14.42578125" style="84" customWidth="1"/>
    <col min="12030" max="12030" width="5.5703125" style="84" customWidth="1"/>
    <col min="12031" max="12031" width="12.140625" style="84" customWidth="1"/>
    <col min="12032" max="12032" width="10.28515625" style="84" bestFit="1" customWidth="1"/>
    <col min="12033" max="12033" width="6.85546875" style="84" bestFit="1" customWidth="1"/>
    <col min="12034" max="12034" width="11.42578125" style="84"/>
    <col min="12035" max="12035" width="9.42578125" style="84" customWidth="1"/>
    <col min="12036" max="12036" width="13.5703125" style="84" customWidth="1"/>
    <col min="12037" max="12280" width="11.42578125" style="84"/>
    <col min="12281" max="12281" width="10.85546875" style="84" customWidth="1"/>
    <col min="12282" max="12282" width="7.5703125" style="84" customWidth="1"/>
    <col min="12283" max="12283" width="12.140625" style="84" customWidth="1"/>
    <col min="12284" max="12284" width="9.28515625" style="84" customWidth="1"/>
    <col min="12285" max="12285" width="14.42578125" style="84" customWidth="1"/>
    <col min="12286" max="12286" width="5.5703125" style="84" customWidth="1"/>
    <col min="12287" max="12287" width="12.140625" style="84" customWidth="1"/>
    <col min="12288" max="12288" width="10.28515625" style="84" bestFit="1" customWidth="1"/>
    <col min="12289" max="12289" width="6.85546875" style="84" bestFit="1" customWidth="1"/>
    <col min="12290" max="12290" width="11.42578125" style="84"/>
    <col min="12291" max="12291" width="9.42578125" style="84" customWidth="1"/>
    <col min="12292" max="12292" width="13.5703125" style="84" customWidth="1"/>
    <col min="12293" max="12536" width="11.42578125" style="84"/>
    <col min="12537" max="12537" width="10.85546875" style="84" customWidth="1"/>
    <col min="12538" max="12538" width="7.5703125" style="84" customWidth="1"/>
    <col min="12539" max="12539" width="12.140625" style="84" customWidth="1"/>
    <col min="12540" max="12540" width="9.28515625" style="84" customWidth="1"/>
    <col min="12541" max="12541" width="14.42578125" style="84" customWidth="1"/>
    <col min="12542" max="12542" width="5.5703125" style="84" customWidth="1"/>
    <col min="12543" max="12543" width="12.140625" style="84" customWidth="1"/>
    <col min="12544" max="12544" width="10.28515625" style="84" bestFit="1" customWidth="1"/>
    <col min="12545" max="12545" width="6.85546875" style="84" bestFit="1" customWidth="1"/>
    <col min="12546" max="12546" width="11.42578125" style="84"/>
    <col min="12547" max="12547" width="9.42578125" style="84" customWidth="1"/>
    <col min="12548" max="12548" width="13.5703125" style="84" customWidth="1"/>
    <col min="12549" max="12792" width="11.42578125" style="84"/>
    <col min="12793" max="12793" width="10.85546875" style="84" customWidth="1"/>
    <col min="12794" max="12794" width="7.5703125" style="84" customWidth="1"/>
    <col min="12795" max="12795" width="12.140625" style="84" customWidth="1"/>
    <col min="12796" max="12796" width="9.28515625" style="84" customWidth="1"/>
    <col min="12797" max="12797" width="14.42578125" style="84" customWidth="1"/>
    <col min="12798" max="12798" width="5.5703125" style="84" customWidth="1"/>
    <col min="12799" max="12799" width="12.140625" style="84" customWidth="1"/>
    <col min="12800" max="12800" width="10.28515625" style="84" bestFit="1" customWidth="1"/>
    <col min="12801" max="12801" width="6.85546875" style="84" bestFit="1" customWidth="1"/>
    <col min="12802" max="12802" width="11.42578125" style="84"/>
    <col min="12803" max="12803" width="9.42578125" style="84" customWidth="1"/>
    <col min="12804" max="12804" width="13.5703125" style="84" customWidth="1"/>
    <col min="12805" max="13048" width="11.42578125" style="84"/>
    <col min="13049" max="13049" width="10.85546875" style="84" customWidth="1"/>
    <col min="13050" max="13050" width="7.5703125" style="84" customWidth="1"/>
    <col min="13051" max="13051" width="12.140625" style="84" customWidth="1"/>
    <col min="13052" max="13052" width="9.28515625" style="84" customWidth="1"/>
    <col min="13053" max="13053" width="14.42578125" style="84" customWidth="1"/>
    <col min="13054" max="13054" width="5.5703125" style="84" customWidth="1"/>
    <col min="13055" max="13055" width="12.140625" style="84" customWidth="1"/>
    <col min="13056" max="13056" width="10.28515625" style="84" bestFit="1" customWidth="1"/>
    <col min="13057" max="13057" width="6.85546875" style="84" bestFit="1" customWidth="1"/>
    <col min="13058" max="13058" width="11.42578125" style="84"/>
    <col min="13059" max="13059" width="9.42578125" style="84" customWidth="1"/>
    <col min="13060" max="13060" width="13.5703125" style="84" customWidth="1"/>
    <col min="13061" max="13304" width="11.42578125" style="84"/>
    <col min="13305" max="13305" width="10.85546875" style="84" customWidth="1"/>
    <col min="13306" max="13306" width="7.5703125" style="84" customWidth="1"/>
    <col min="13307" max="13307" width="12.140625" style="84" customWidth="1"/>
    <col min="13308" max="13308" width="9.28515625" style="84" customWidth="1"/>
    <col min="13309" max="13309" width="14.42578125" style="84" customWidth="1"/>
    <col min="13310" max="13310" width="5.5703125" style="84" customWidth="1"/>
    <col min="13311" max="13311" width="12.140625" style="84" customWidth="1"/>
    <col min="13312" max="13312" width="10.28515625" style="84" bestFit="1" customWidth="1"/>
    <col min="13313" max="13313" width="6.85546875" style="84" bestFit="1" customWidth="1"/>
    <col min="13314" max="13314" width="11.42578125" style="84"/>
    <col min="13315" max="13315" width="9.42578125" style="84" customWidth="1"/>
    <col min="13316" max="13316" width="13.5703125" style="84" customWidth="1"/>
    <col min="13317" max="13560" width="11.42578125" style="84"/>
    <col min="13561" max="13561" width="10.85546875" style="84" customWidth="1"/>
    <col min="13562" max="13562" width="7.5703125" style="84" customWidth="1"/>
    <col min="13563" max="13563" width="12.140625" style="84" customWidth="1"/>
    <col min="13564" max="13564" width="9.28515625" style="84" customWidth="1"/>
    <col min="13565" max="13565" width="14.42578125" style="84" customWidth="1"/>
    <col min="13566" max="13566" width="5.5703125" style="84" customWidth="1"/>
    <col min="13567" max="13567" width="12.140625" style="84" customWidth="1"/>
    <col min="13568" max="13568" width="10.28515625" style="84" bestFit="1" customWidth="1"/>
    <col min="13569" max="13569" width="6.85546875" style="84" bestFit="1" customWidth="1"/>
    <col min="13570" max="13570" width="11.42578125" style="84"/>
    <col min="13571" max="13571" width="9.42578125" style="84" customWidth="1"/>
    <col min="13572" max="13572" width="13.5703125" style="84" customWidth="1"/>
    <col min="13573" max="13816" width="11.42578125" style="84"/>
    <col min="13817" max="13817" width="10.85546875" style="84" customWidth="1"/>
    <col min="13818" max="13818" width="7.5703125" style="84" customWidth="1"/>
    <col min="13819" max="13819" width="12.140625" style="84" customWidth="1"/>
    <col min="13820" max="13820" width="9.28515625" style="84" customWidth="1"/>
    <col min="13821" max="13821" width="14.42578125" style="84" customWidth="1"/>
    <col min="13822" max="13822" width="5.5703125" style="84" customWidth="1"/>
    <col min="13823" max="13823" width="12.140625" style="84" customWidth="1"/>
    <col min="13824" max="13824" width="10.28515625" style="84" bestFit="1" customWidth="1"/>
    <col min="13825" max="13825" width="6.85546875" style="84" bestFit="1" customWidth="1"/>
    <col min="13826" max="13826" width="11.42578125" style="84"/>
    <col min="13827" max="13827" width="9.42578125" style="84" customWidth="1"/>
    <col min="13828" max="13828" width="13.5703125" style="84" customWidth="1"/>
    <col min="13829" max="14072" width="11.42578125" style="84"/>
    <col min="14073" max="14073" width="10.85546875" style="84" customWidth="1"/>
    <col min="14074" max="14074" width="7.5703125" style="84" customWidth="1"/>
    <col min="14075" max="14075" width="12.140625" style="84" customWidth="1"/>
    <col min="14076" max="14076" width="9.28515625" style="84" customWidth="1"/>
    <col min="14077" max="14077" width="14.42578125" style="84" customWidth="1"/>
    <col min="14078" max="14078" width="5.5703125" style="84" customWidth="1"/>
    <col min="14079" max="14079" width="12.140625" style="84" customWidth="1"/>
    <col min="14080" max="14080" width="10.28515625" style="84" bestFit="1" customWidth="1"/>
    <col min="14081" max="14081" width="6.85546875" style="84" bestFit="1" customWidth="1"/>
    <col min="14082" max="14082" width="11.42578125" style="84"/>
    <col min="14083" max="14083" width="9.42578125" style="84" customWidth="1"/>
    <col min="14084" max="14084" width="13.5703125" style="84" customWidth="1"/>
    <col min="14085" max="14328" width="11.42578125" style="84"/>
    <col min="14329" max="14329" width="10.85546875" style="84" customWidth="1"/>
    <col min="14330" max="14330" width="7.5703125" style="84" customWidth="1"/>
    <col min="14331" max="14331" width="12.140625" style="84" customWidth="1"/>
    <col min="14332" max="14332" width="9.28515625" style="84" customWidth="1"/>
    <col min="14333" max="14333" width="14.42578125" style="84" customWidth="1"/>
    <col min="14334" max="14334" width="5.5703125" style="84" customWidth="1"/>
    <col min="14335" max="14335" width="12.140625" style="84" customWidth="1"/>
    <col min="14336" max="14336" width="10.28515625" style="84" bestFit="1" customWidth="1"/>
    <col min="14337" max="14337" width="6.85546875" style="84" bestFit="1" customWidth="1"/>
    <col min="14338" max="14338" width="11.42578125" style="84"/>
    <col min="14339" max="14339" width="9.42578125" style="84" customWidth="1"/>
    <col min="14340" max="14340" width="13.5703125" style="84" customWidth="1"/>
    <col min="14341" max="14584" width="11.42578125" style="84"/>
    <col min="14585" max="14585" width="10.85546875" style="84" customWidth="1"/>
    <col min="14586" max="14586" width="7.5703125" style="84" customWidth="1"/>
    <col min="14587" max="14587" width="12.140625" style="84" customWidth="1"/>
    <col min="14588" max="14588" width="9.28515625" style="84" customWidth="1"/>
    <col min="14589" max="14589" width="14.42578125" style="84" customWidth="1"/>
    <col min="14590" max="14590" width="5.5703125" style="84" customWidth="1"/>
    <col min="14591" max="14591" width="12.140625" style="84" customWidth="1"/>
    <col min="14592" max="14592" width="10.28515625" style="84" bestFit="1" customWidth="1"/>
    <col min="14593" max="14593" width="6.85546875" style="84" bestFit="1" customWidth="1"/>
    <col min="14594" max="14594" width="11.42578125" style="84"/>
    <col min="14595" max="14595" width="9.42578125" style="84" customWidth="1"/>
    <col min="14596" max="14596" width="13.5703125" style="84" customWidth="1"/>
    <col min="14597" max="14840" width="11.42578125" style="84"/>
    <col min="14841" max="14841" width="10.85546875" style="84" customWidth="1"/>
    <col min="14842" max="14842" width="7.5703125" style="84" customWidth="1"/>
    <col min="14843" max="14843" width="12.140625" style="84" customWidth="1"/>
    <col min="14844" max="14844" width="9.28515625" style="84" customWidth="1"/>
    <col min="14845" max="14845" width="14.42578125" style="84" customWidth="1"/>
    <col min="14846" max="14846" width="5.5703125" style="84" customWidth="1"/>
    <col min="14847" max="14847" width="12.140625" style="84" customWidth="1"/>
    <col min="14848" max="14848" width="10.28515625" style="84" bestFit="1" customWidth="1"/>
    <col min="14849" max="14849" width="6.85546875" style="84" bestFit="1" customWidth="1"/>
    <col min="14850" max="14850" width="11.42578125" style="84"/>
    <col min="14851" max="14851" width="9.42578125" style="84" customWidth="1"/>
    <col min="14852" max="14852" width="13.5703125" style="84" customWidth="1"/>
    <col min="14853" max="15096" width="11.42578125" style="84"/>
    <col min="15097" max="15097" width="10.85546875" style="84" customWidth="1"/>
    <col min="15098" max="15098" width="7.5703125" style="84" customWidth="1"/>
    <col min="15099" max="15099" width="12.140625" style="84" customWidth="1"/>
    <col min="15100" max="15100" width="9.28515625" style="84" customWidth="1"/>
    <col min="15101" max="15101" width="14.42578125" style="84" customWidth="1"/>
    <col min="15102" max="15102" width="5.5703125" style="84" customWidth="1"/>
    <col min="15103" max="15103" width="12.140625" style="84" customWidth="1"/>
    <col min="15104" max="15104" width="10.28515625" style="84" bestFit="1" customWidth="1"/>
    <col min="15105" max="15105" width="6.85546875" style="84" bestFit="1" customWidth="1"/>
    <col min="15106" max="15106" width="11.42578125" style="84"/>
    <col min="15107" max="15107" width="9.42578125" style="84" customWidth="1"/>
    <col min="15108" max="15108" width="13.5703125" style="84" customWidth="1"/>
    <col min="15109" max="15352" width="11.42578125" style="84"/>
    <col min="15353" max="15353" width="10.85546875" style="84" customWidth="1"/>
    <col min="15354" max="15354" width="7.5703125" style="84" customWidth="1"/>
    <col min="15355" max="15355" width="12.140625" style="84" customWidth="1"/>
    <col min="15356" max="15356" width="9.28515625" style="84" customWidth="1"/>
    <col min="15357" max="15357" width="14.42578125" style="84" customWidth="1"/>
    <col min="15358" max="15358" width="5.5703125" style="84" customWidth="1"/>
    <col min="15359" max="15359" width="12.140625" style="84" customWidth="1"/>
    <col min="15360" max="15360" width="10.28515625" style="84" bestFit="1" customWidth="1"/>
    <col min="15361" max="15361" width="6.85546875" style="84" bestFit="1" customWidth="1"/>
    <col min="15362" max="15362" width="11.42578125" style="84"/>
    <col min="15363" max="15363" width="9.42578125" style="84" customWidth="1"/>
    <col min="15364" max="15364" width="13.5703125" style="84" customWidth="1"/>
    <col min="15365" max="15608" width="11.42578125" style="84"/>
    <col min="15609" max="15609" width="10.85546875" style="84" customWidth="1"/>
    <col min="15610" max="15610" width="7.5703125" style="84" customWidth="1"/>
    <col min="15611" max="15611" width="12.140625" style="84" customWidth="1"/>
    <col min="15612" max="15612" width="9.28515625" style="84" customWidth="1"/>
    <col min="15613" max="15613" width="14.42578125" style="84" customWidth="1"/>
    <col min="15614" max="15614" width="5.5703125" style="84" customWidth="1"/>
    <col min="15615" max="15615" width="12.140625" style="84" customWidth="1"/>
    <col min="15616" max="15616" width="10.28515625" style="84" bestFit="1" customWidth="1"/>
    <col min="15617" max="15617" width="6.85546875" style="84" bestFit="1" customWidth="1"/>
    <col min="15618" max="15618" width="11.42578125" style="84"/>
    <col min="15619" max="15619" width="9.42578125" style="84" customWidth="1"/>
    <col min="15620" max="15620" width="13.5703125" style="84" customWidth="1"/>
    <col min="15621" max="15864" width="11.42578125" style="84"/>
    <col min="15865" max="15865" width="10.85546875" style="84" customWidth="1"/>
    <col min="15866" max="15866" width="7.5703125" style="84" customWidth="1"/>
    <col min="15867" max="15867" width="12.140625" style="84" customWidth="1"/>
    <col min="15868" max="15868" width="9.28515625" style="84" customWidth="1"/>
    <col min="15869" max="15869" width="14.42578125" style="84" customWidth="1"/>
    <col min="15870" max="15870" width="5.5703125" style="84" customWidth="1"/>
    <col min="15871" max="15871" width="12.140625" style="84" customWidth="1"/>
    <col min="15872" max="15872" width="10.28515625" style="84" bestFit="1" customWidth="1"/>
    <col min="15873" max="15873" width="6.85546875" style="84" bestFit="1" customWidth="1"/>
    <col min="15874" max="15874" width="11.42578125" style="84"/>
    <col min="15875" max="15875" width="9.42578125" style="84" customWidth="1"/>
    <col min="15876" max="15876" width="13.5703125" style="84" customWidth="1"/>
    <col min="15877" max="16120" width="11.42578125" style="84"/>
    <col min="16121" max="16121" width="10.85546875" style="84" customWidth="1"/>
    <col min="16122" max="16122" width="7.5703125" style="84" customWidth="1"/>
    <col min="16123" max="16123" width="12.140625" style="84" customWidth="1"/>
    <col min="16124" max="16124" width="9.28515625" style="84" customWidth="1"/>
    <col min="16125" max="16125" width="14.42578125" style="84" customWidth="1"/>
    <col min="16126" max="16126" width="5.5703125" style="84" customWidth="1"/>
    <col min="16127" max="16127" width="12.140625" style="84" customWidth="1"/>
    <col min="16128" max="16128" width="10.28515625" style="84" bestFit="1" customWidth="1"/>
    <col min="16129" max="16129" width="6.85546875" style="84" bestFit="1" customWidth="1"/>
    <col min="16130" max="16130" width="11.42578125" style="84"/>
    <col min="16131" max="16131" width="9.42578125" style="84" customWidth="1"/>
    <col min="16132" max="16132" width="13.5703125" style="84" customWidth="1"/>
    <col min="16133" max="16384" width="11.42578125" style="84"/>
  </cols>
  <sheetData>
    <row r="1" spans="1:26" s="78" customFormat="1" ht="28.5" x14ac:dyDescent="0.8">
      <c r="A1" s="218" t="s">
        <v>59</v>
      </c>
      <c r="B1" s="218"/>
      <c r="C1" s="218"/>
      <c r="D1" s="218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s="78" customFormat="1" ht="30" x14ac:dyDescent="0.8">
      <c r="A2" s="219"/>
      <c r="B2" s="90"/>
      <c r="C2" s="218" t="s">
        <v>40</v>
      </c>
      <c r="D2" s="90"/>
      <c r="E2" s="90"/>
      <c r="F2" s="91"/>
      <c r="G2" s="91"/>
      <c r="H2" s="91"/>
      <c r="I2" s="9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s="78" customFormat="1" ht="5.25" customHeight="1" x14ac:dyDescent="0.25">
      <c r="A3" s="90"/>
      <c r="B3" s="90"/>
      <c r="C3" s="92"/>
      <c r="D3" s="92"/>
      <c r="E3" s="92"/>
      <c r="F3" s="92"/>
      <c r="G3" s="91"/>
      <c r="H3" s="91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78" customFormat="1" ht="24" customHeight="1" x14ac:dyDescent="0.35">
      <c r="A4" s="92"/>
      <c r="B4" s="217" t="s">
        <v>41</v>
      </c>
      <c r="C4" s="86">
        <v>55</v>
      </c>
      <c r="D4" s="211" t="s">
        <v>3</v>
      </c>
      <c r="E4" s="216" t="s">
        <v>42</v>
      </c>
      <c r="F4" s="211" t="s">
        <v>42</v>
      </c>
      <c r="G4" s="92"/>
      <c r="H4" s="86">
        <v>45</v>
      </c>
      <c r="I4" s="211" t="s">
        <v>3</v>
      </c>
      <c r="J4" s="215" t="s">
        <v>43</v>
      </c>
      <c r="K4" s="86">
        <v>20</v>
      </c>
      <c r="L4" s="211" t="s">
        <v>3</v>
      </c>
      <c r="M4" s="212" t="s">
        <v>44</v>
      </c>
      <c r="N4" s="92"/>
      <c r="O4" s="92"/>
      <c r="P4" s="213" t="s">
        <v>5</v>
      </c>
      <c r="Q4" s="251">
        <f>B6</f>
        <v>29.720134119884619</v>
      </c>
      <c r="R4" s="251"/>
      <c r="S4" s="214" t="s">
        <v>3</v>
      </c>
      <c r="T4" s="92"/>
      <c r="U4" s="92"/>
      <c r="V4" s="92"/>
      <c r="W4" s="92"/>
      <c r="X4" s="92"/>
      <c r="Y4" s="92"/>
      <c r="Z4" s="92"/>
    </row>
    <row r="5" spans="1:26" s="78" customFormat="1" ht="15.75" customHeight="1" x14ac:dyDescent="0.25">
      <c r="A5" s="106"/>
      <c r="B5" s="90"/>
      <c r="C5" s="92"/>
      <c r="D5" s="92"/>
      <c r="E5" s="92"/>
      <c r="F5" s="91"/>
      <c r="G5" s="91"/>
      <c r="H5" s="91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s="78" customFormat="1" ht="15.75" hidden="1" customHeight="1" x14ac:dyDescent="0.25">
      <c r="A6" s="93"/>
      <c r="B6" s="87">
        <f>(C4-H4)/(LN((C4-K4)/(H4-K4)))</f>
        <v>29.720134119884619</v>
      </c>
      <c r="C6" s="89"/>
      <c r="D6" s="89"/>
      <c r="E6" s="89"/>
      <c r="F6" s="88"/>
      <c r="G6" s="88"/>
      <c r="H6" s="88"/>
      <c r="I6" s="88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s="78" customFormat="1" ht="15.75" customHeight="1" x14ac:dyDescent="0.25">
      <c r="A7" s="90" t="s">
        <v>45</v>
      </c>
      <c r="B7" s="90"/>
      <c r="C7" s="90"/>
      <c r="D7" s="90"/>
      <c r="E7" s="90"/>
      <c r="F7" s="91"/>
      <c r="G7" s="91"/>
      <c r="H7" s="90" t="s">
        <v>46</v>
      </c>
      <c r="I7" s="90"/>
      <c r="J7" s="90"/>
      <c r="K7" s="90"/>
      <c r="L7" s="90"/>
      <c r="M7" s="92"/>
      <c r="N7" s="92"/>
      <c r="O7" s="76" t="s">
        <v>47</v>
      </c>
      <c r="P7" s="76"/>
      <c r="Q7" s="76"/>
      <c r="R7" s="76"/>
      <c r="S7" s="76"/>
      <c r="T7" s="92"/>
      <c r="U7" s="92"/>
      <c r="V7" s="76" t="s">
        <v>48</v>
      </c>
      <c r="W7" s="76"/>
      <c r="X7" s="76"/>
      <c r="Y7" s="76"/>
      <c r="Z7" s="76"/>
    </row>
    <row r="8" spans="1:26" s="78" customFormat="1" ht="15.75" customHeight="1" x14ac:dyDescent="0.2">
      <c r="A8" s="94" t="s">
        <v>49</v>
      </c>
      <c r="B8" s="95" t="s">
        <v>50</v>
      </c>
      <c r="C8" s="96" t="s">
        <v>51</v>
      </c>
      <c r="D8" s="96" t="s">
        <v>25</v>
      </c>
      <c r="E8" s="97" t="s">
        <v>51</v>
      </c>
      <c r="F8" s="80"/>
      <c r="G8" s="80"/>
      <c r="H8" s="94" t="s">
        <v>49</v>
      </c>
      <c r="I8" s="95" t="s">
        <v>50</v>
      </c>
      <c r="J8" s="96" t="s">
        <v>51</v>
      </c>
      <c r="K8" s="96" t="s">
        <v>25</v>
      </c>
      <c r="L8" s="97" t="s">
        <v>51</v>
      </c>
      <c r="O8" s="94" t="s">
        <v>49</v>
      </c>
      <c r="P8" s="95" t="s">
        <v>50</v>
      </c>
      <c r="Q8" s="96" t="s">
        <v>51</v>
      </c>
      <c r="R8" s="96" t="s">
        <v>25</v>
      </c>
      <c r="S8" s="97" t="s">
        <v>51</v>
      </c>
      <c r="T8" s="77"/>
      <c r="U8" s="77"/>
      <c r="V8" s="94" t="s">
        <v>49</v>
      </c>
      <c r="W8" s="95" t="s">
        <v>50</v>
      </c>
      <c r="X8" s="96" t="s">
        <v>51</v>
      </c>
      <c r="Y8" s="96" t="s">
        <v>25</v>
      </c>
      <c r="Z8" s="97" t="s">
        <v>51</v>
      </c>
    </row>
    <row r="9" spans="1:26" s="78" customFormat="1" ht="28.5" customHeight="1" x14ac:dyDescent="0.2">
      <c r="A9" s="81" t="s">
        <v>52</v>
      </c>
      <c r="B9" s="81" t="s">
        <v>53</v>
      </c>
      <c r="C9" s="82" t="s">
        <v>54</v>
      </c>
      <c r="D9" s="82" t="s">
        <v>55</v>
      </c>
      <c r="E9" s="83" t="s">
        <v>56</v>
      </c>
      <c r="F9" s="80"/>
      <c r="G9" s="80"/>
      <c r="H9" s="81" t="s">
        <v>52</v>
      </c>
      <c r="I9" s="81" t="s">
        <v>53</v>
      </c>
      <c r="J9" s="82" t="s">
        <v>54</v>
      </c>
      <c r="K9" s="82" t="s">
        <v>55</v>
      </c>
      <c r="L9" s="83" t="s">
        <v>56</v>
      </c>
      <c r="O9" s="81" t="s">
        <v>52</v>
      </c>
      <c r="P9" s="81" t="s">
        <v>53</v>
      </c>
      <c r="Q9" s="82" t="s">
        <v>54</v>
      </c>
      <c r="R9" s="82" t="s">
        <v>55</v>
      </c>
      <c r="S9" s="83" t="s">
        <v>56</v>
      </c>
      <c r="T9" s="80"/>
      <c r="U9" s="80"/>
      <c r="V9" s="81" t="s">
        <v>52</v>
      </c>
      <c r="W9" s="81" t="s">
        <v>53</v>
      </c>
      <c r="X9" s="82" t="s">
        <v>54</v>
      </c>
      <c r="Y9" s="82" t="s">
        <v>55</v>
      </c>
      <c r="Z9" s="83" t="s">
        <v>56</v>
      </c>
    </row>
    <row r="10" spans="1:26" s="78" customFormat="1" ht="15.75" customHeight="1" x14ac:dyDescent="0.25">
      <c r="A10" s="244">
        <v>1500</v>
      </c>
      <c r="B10" s="126" t="s">
        <v>15</v>
      </c>
      <c r="C10" s="127" t="s">
        <v>15</v>
      </c>
      <c r="D10" s="128" t="s">
        <v>15</v>
      </c>
      <c r="E10" s="129" t="s">
        <v>15</v>
      </c>
      <c r="F10" s="80"/>
      <c r="G10" s="80"/>
      <c r="H10" s="244">
        <v>1800</v>
      </c>
      <c r="I10" s="137">
        <v>300</v>
      </c>
      <c r="J10" s="223">
        <v>904</v>
      </c>
      <c r="K10" s="222">
        <v>1.2887</v>
      </c>
      <c r="L10" s="129">
        <f t="shared" ref="L10:L21" si="0">$J10*POWER((($C$4-$H$4)/LN(($C$4-$K$4)/($H$4-$K$4))/49.833),$K10)</f>
        <v>464.40699324749937</v>
      </c>
      <c r="O10" s="244">
        <v>1800</v>
      </c>
      <c r="P10" s="137">
        <v>300</v>
      </c>
      <c r="Q10" s="223">
        <v>1036</v>
      </c>
      <c r="R10" s="222">
        <v>1.3090999999999999</v>
      </c>
      <c r="S10" s="129">
        <f t="shared" ref="S10:S21" si="1">$Q10*POWER((($C$4-$H$4)/LN(($C$4-$K$4)/($H$4-$K$4))/49.833),$R10)</f>
        <v>526.63650992948828</v>
      </c>
      <c r="T10" s="80"/>
      <c r="U10" s="80"/>
      <c r="V10" s="244">
        <v>1800</v>
      </c>
      <c r="W10" s="137">
        <v>300</v>
      </c>
      <c r="X10" s="223">
        <v>1197</v>
      </c>
      <c r="Y10" s="222">
        <v>1.3099000000000001</v>
      </c>
      <c r="Z10" s="129">
        <f t="shared" ref="Z10:Z22" si="2">$X10*POWER((($C$4-$H$4)/LN(($C$4-$K$4)/($H$4-$K$4))/49.833),$Y10)</f>
        <v>608.22712719783385</v>
      </c>
    </row>
    <row r="11" spans="1:26" s="78" customFormat="1" ht="15.75" x14ac:dyDescent="0.25">
      <c r="A11" s="245"/>
      <c r="B11" s="130">
        <v>450</v>
      </c>
      <c r="C11" s="131">
        <v>721</v>
      </c>
      <c r="D11" s="220">
        <v>1.2823</v>
      </c>
      <c r="E11" s="132">
        <f>$C11*POWER((($C$4-$H$4)/LN(($C$4-$K$4)/($H$4-$K$4))/49.833),$D11)</f>
        <v>371.62264432330494</v>
      </c>
      <c r="F11" s="80"/>
      <c r="G11" s="80"/>
      <c r="H11" s="249"/>
      <c r="I11" s="130">
        <v>450</v>
      </c>
      <c r="J11" s="224">
        <v>1303</v>
      </c>
      <c r="K11" s="220">
        <v>1.298</v>
      </c>
      <c r="L11" s="132">
        <f t="shared" si="0"/>
        <v>666.17326553615317</v>
      </c>
      <c r="O11" s="245"/>
      <c r="P11" s="130">
        <v>450</v>
      </c>
      <c r="Q11" s="224">
        <v>1526</v>
      </c>
      <c r="R11" s="220">
        <v>1.3157000000000001</v>
      </c>
      <c r="S11" s="132">
        <f t="shared" si="1"/>
        <v>773.07969176440236</v>
      </c>
      <c r="T11" s="80"/>
      <c r="U11" s="80"/>
      <c r="V11" s="245"/>
      <c r="W11" s="130">
        <v>450</v>
      </c>
      <c r="X11" s="224">
        <v>1774</v>
      </c>
      <c r="Y11" s="220">
        <v>1.3166</v>
      </c>
      <c r="Z11" s="132">
        <f t="shared" si="2"/>
        <v>898.29984978783386</v>
      </c>
    </row>
    <row r="12" spans="1:26" s="78" customFormat="1" ht="15.75" x14ac:dyDescent="0.25">
      <c r="A12" s="245"/>
      <c r="B12" s="130">
        <v>600</v>
      </c>
      <c r="C12" s="131">
        <v>933</v>
      </c>
      <c r="D12" s="220">
        <v>1.2903</v>
      </c>
      <c r="E12" s="132">
        <f>$C12*POWER((($C$4-$H$4)/LN(($C$4-$K$4)/($H$4-$K$4))/49.833),$D12)</f>
        <v>478.9088009206788</v>
      </c>
      <c r="F12" s="80"/>
      <c r="G12" s="80"/>
      <c r="H12" s="249"/>
      <c r="I12" s="130">
        <v>600</v>
      </c>
      <c r="J12" s="224">
        <v>1689</v>
      </c>
      <c r="K12" s="220">
        <v>1.3073999999999999</v>
      </c>
      <c r="L12" s="132">
        <f t="shared" si="0"/>
        <v>859.33490144936457</v>
      </c>
      <c r="O12" s="245"/>
      <c r="P12" s="130">
        <v>600</v>
      </c>
      <c r="Q12" s="224">
        <v>2009</v>
      </c>
      <c r="R12" s="220">
        <v>1.3222</v>
      </c>
      <c r="S12" s="132">
        <f t="shared" si="1"/>
        <v>1014.3565483529701</v>
      </c>
      <c r="T12" s="80"/>
      <c r="U12" s="80"/>
      <c r="V12" s="245"/>
      <c r="W12" s="130">
        <v>600</v>
      </c>
      <c r="X12" s="224">
        <v>2345</v>
      </c>
      <c r="Y12" s="220">
        <v>1.3232999999999999</v>
      </c>
      <c r="Z12" s="132">
        <f t="shared" si="2"/>
        <v>1183.3320698337043</v>
      </c>
    </row>
    <row r="13" spans="1:26" s="78" customFormat="1" ht="15.75" x14ac:dyDescent="0.25">
      <c r="A13" s="246"/>
      <c r="B13" s="133" t="s">
        <v>15</v>
      </c>
      <c r="C13" s="134" t="s">
        <v>15</v>
      </c>
      <c r="D13" s="221" t="s">
        <v>15</v>
      </c>
      <c r="E13" s="135" t="s">
        <v>15</v>
      </c>
      <c r="F13" s="80"/>
      <c r="G13" s="80"/>
      <c r="H13" s="250"/>
      <c r="I13" s="136">
        <v>750</v>
      </c>
      <c r="J13" s="225">
        <v>2065</v>
      </c>
      <c r="K13" s="221">
        <v>1.3167</v>
      </c>
      <c r="L13" s="135">
        <f t="shared" si="0"/>
        <v>1045.5993893323709</v>
      </c>
      <c r="O13" s="246"/>
      <c r="P13" s="136">
        <v>750</v>
      </c>
      <c r="Q13" s="225">
        <v>2486</v>
      </c>
      <c r="R13" s="221">
        <v>1.3288</v>
      </c>
      <c r="S13" s="135">
        <f t="shared" si="1"/>
        <v>1250.922336607744</v>
      </c>
      <c r="T13" s="80"/>
      <c r="U13" s="80"/>
      <c r="V13" s="246"/>
      <c r="W13" s="136">
        <v>750</v>
      </c>
      <c r="X13" s="225">
        <v>2912</v>
      </c>
      <c r="Y13" s="221">
        <v>1.33</v>
      </c>
      <c r="Z13" s="135">
        <f t="shared" si="2"/>
        <v>1464.3713863012981</v>
      </c>
    </row>
    <row r="14" spans="1:26" s="78" customFormat="1" ht="16.5" customHeight="1" x14ac:dyDescent="0.25">
      <c r="A14" s="244">
        <v>1800</v>
      </c>
      <c r="B14" s="126" t="s">
        <v>15</v>
      </c>
      <c r="C14" s="127" t="s">
        <v>15</v>
      </c>
      <c r="D14" s="222" t="s">
        <v>15</v>
      </c>
      <c r="E14" s="129" t="s">
        <v>15</v>
      </c>
      <c r="F14" s="80"/>
      <c r="G14" s="80"/>
      <c r="H14" s="244">
        <v>1950</v>
      </c>
      <c r="I14" s="137">
        <v>300</v>
      </c>
      <c r="J14" s="223">
        <v>968</v>
      </c>
      <c r="K14" s="222">
        <v>1.2939000000000001</v>
      </c>
      <c r="L14" s="129">
        <f t="shared" si="0"/>
        <v>495.95063785457216</v>
      </c>
      <c r="O14" s="244">
        <v>1950</v>
      </c>
      <c r="P14" s="137">
        <v>300</v>
      </c>
      <c r="Q14" s="223">
        <v>1108</v>
      </c>
      <c r="R14" s="222">
        <v>1.3104</v>
      </c>
      <c r="S14" s="129">
        <f t="shared" si="1"/>
        <v>562.85841426830427</v>
      </c>
      <c r="T14" s="80"/>
      <c r="U14" s="80"/>
      <c r="V14" s="244">
        <v>1950</v>
      </c>
      <c r="W14" s="137">
        <v>300</v>
      </c>
      <c r="X14" s="223">
        <v>1268</v>
      </c>
      <c r="Y14" s="222">
        <v>1.3098000000000001</v>
      </c>
      <c r="Z14" s="129">
        <f t="shared" si="2"/>
        <v>644.33739319102767</v>
      </c>
    </row>
    <row r="15" spans="1:26" s="78" customFormat="1" ht="15.75" customHeight="1" x14ac:dyDescent="0.25">
      <c r="A15" s="245"/>
      <c r="B15" s="130">
        <v>450</v>
      </c>
      <c r="C15" s="131">
        <v>852</v>
      </c>
      <c r="D15" s="220">
        <v>1.2786999999999999</v>
      </c>
      <c r="E15" s="132">
        <f>$C15*POWER((($C$4-$H$4)/LN(($C$4-$K$4)/($H$4-$K$4))/49.833),$D15)</f>
        <v>439.96140257562757</v>
      </c>
      <c r="F15" s="80"/>
      <c r="H15" s="249"/>
      <c r="I15" s="130">
        <v>450</v>
      </c>
      <c r="J15" s="224">
        <v>1395</v>
      </c>
      <c r="K15" s="220">
        <v>1.3015000000000001</v>
      </c>
      <c r="L15" s="132">
        <f t="shared" si="0"/>
        <v>711.92027221035755</v>
      </c>
      <c r="O15" s="245"/>
      <c r="P15" s="130">
        <v>450</v>
      </c>
      <c r="Q15" s="224">
        <v>1632</v>
      </c>
      <c r="R15" s="220">
        <v>1.3182</v>
      </c>
      <c r="S15" s="132">
        <f t="shared" si="1"/>
        <v>825.71223527686982</v>
      </c>
      <c r="T15" s="80"/>
      <c r="U15" s="80"/>
      <c r="V15" s="245"/>
      <c r="W15" s="130">
        <v>450</v>
      </c>
      <c r="X15" s="224">
        <v>1879</v>
      </c>
      <c r="Y15" s="220">
        <v>1.3149</v>
      </c>
      <c r="Z15" s="132">
        <f t="shared" si="2"/>
        <v>952.30504331908287</v>
      </c>
    </row>
    <row r="16" spans="1:26" s="78" customFormat="1" ht="15.75" customHeight="1" x14ac:dyDescent="0.25">
      <c r="A16" s="245"/>
      <c r="B16" s="130">
        <v>600</v>
      </c>
      <c r="C16" s="131">
        <v>1102</v>
      </c>
      <c r="D16" s="220">
        <v>1.2877000000000001</v>
      </c>
      <c r="E16" s="132">
        <f>$C16*POWER((($C$4-$H$4)/LN(($C$4-$K$4)/($H$4-$K$4))/49.833),$D16)</f>
        <v>566.41713273003188</v>
      </c>
      <c r="F16" s="80"/>
      <c r="H16" s="249"/>
      <c r="I16" s="130">
        <v>600</v>
      </c>
      <c r="J16" s="224">
        <v>1807</v>
      </c>
      <c r="K16" s="220">
        <v>1.3089999999999999</v>
      </c>
      <c r="L16" s="132">
        <f t="shared" si="0"/>
        <v>918.61135142649766</v>
      </c>
      <c r="O16" s="245"/>
      <c r="P16" s="130">
        <v>600</v>
      </c>
      <c r="Q16" s="224">
        <v>2148</v>
      </c>
      <c r="R16" s="220">
        <v>1.3261000000000001</v>
      </c>
      <c r="S16" s="132">
        <f t="shared" si="1"/>
        <v>1082.3545795905309</v>
      </c>
      <c r="T16" s="80"/>
      <c r="V16" s="245"/>
      <c r="W16" s="130">
        <v>600</v>
      </c>
      <c r="X16" s="224">
        <v>2484</v>
      </c>
      <c r="Y16" s="220">
        <v>1.3201000000000001</v>
      </c>
      <c r="Z16" s="132">
        <f t="shared" si="2"/>
        <v>1255.54901343455</v>
      </c>
    </row>
    <row r="17" spans="1:26" s="78" customFormat="1" ht="15.75" customHeight="1" x14ac:dyDescent="0.25">
      <c r="A17" s="246"/>
      <c r="B17" s="136">
        <v>750</v>
      </c>
      <c r="C17" s="134">
        <v>1346</v>
      </c>
      <c r="D17" s="221">
        <v>1.2966</v>
      </c>
      <c r="E17" s="135">
        <f>$C17*POWER((($C$4-$H$4)/LN(($C$4-$K$4)/($H$4-$K$4))/49.833),$D17)</f>
        <v>688.65562122484175</v>
      </c>
      <c r="F17" s="80"/>
      <c r="H17" s="250"/>
      <c r="I17" s="136">
        <v>750</v>
      </c>
      <c r="J17" s="225">
        <v>2210</v>
      </c>
      <c r="K17" s="221">
        <v>1.3166</v>
      </c>
      <c r="L17" s="135">
        <f t="shared" si="0"/>
        <v>1119.0770394763883</v>
      </c>
      <c r="O17" s="246"/>
      <c r="P17" s="136">
        <v>750</v>
      </c>
      <c r="Q17" s="225">
        <v>2658</v>
      </c>
      <c r="R17" s="221">
        <v>1.3340000000000001</v>
      </c>
      <c r="S17" s="135">
        <f t="shared" si="1"/>
        <v>1333.8806580527839</v>
      </c>
      <c r="T17" s="80"/>
      <c r="V17" s="246"/>
      <c r="W17" s="136">
        <v>750</v>
      </c>
      <c r="X17" s="225">
        <v>3084</v>
      </c>
      <c r="Y17" s="221">
        <v>1.3251999999999999</v>
      </c>
      <c r="Z17" s="135">
        <f t="shared" si="2"/>
        <v>1554.7181586987319</v>
      </c>
    </row>
    <row r="18" spans="1:26" s="78" customFormat="1" ht="15.75" customHeight="1" x14ac:dyDescent="0.25">
      <c r="A18" s="244">
        <v>1950</v>
      </c>
      <c r="B18" s="126" t="s">
        <v>15</v>
      </c>
      <c r="C18" s="127" t="s">
        <v>15</v>
      </c>
      <c r="D18" s="222" t="s">
        <v>15</v>
      </c>
      <c r="E18" s="129" t="s">
        <v>15</v>
      </c>
      <c r="F18" s="80"/>
      <c r="G18" s="79"/>
      <c r="H18" s="244">
        <v>2100</v>
      </c>
      <c r="I18" s="137">
        <v>300</v>
      </c>
      <c r="J18" s="223">
        <v>1032</v>
      </c>
      <c r="K18" s="222">
        <v>1.2990999999999999</v>
      </c>
      <c r="L18" s="129">
        <f t="shared" si="0"/>
        <v>527.32160898434574</v>
      </c>
      <c r="O18" s="244">
        <v>2100</v>
      </c>
      <c r="P18" s="137">
        <v>300</v>
      </c>
      <c r="Q18" s="223">
        <v>1181</v>
      </c>
      <c r="R18" s="222">
        <v>1.3116000000000001</v>
      </c>
      <c r="S18" s="129">
        <f t="shared" si="1"/>
        <v>599.57006363616665</v>
      </c>
      <c r="T18" s="80"/>
      <c r="V18" s="244">
        <v>2100</v>
      </c>
      <c r="W18" s="137">
        <v>300</v>
      </c>
      <c r="X18" s="223">
        <v>1337</v>
      </c>
      <c r="Y18" s="222">
        <v>1.3115000000000001</v>
      </c>
      <c r="Z18" s="129">
        <f t="shared" si="2"/>
        <v>678.80322469475482</v>
      </c>
    </row>
    <row r="19" spans="1:26" s="78" customFormat="1" ht="15.75" customHeight="1" x14ac:dyDescent="0.25">
      <c r="A19" s="249"/>
      <c r="B19" s="130">
        <v>450</v>
      </c>
      <c r="C19" s="131">
        <v>919</v>
      </c>
      <c r="D19" s="220">
        <v>1.2837000000000001</v>
      </c>
      <c r="E19" s="132">
        <f>$C19*POWER((($C$4-$H$4)/LN(($C$4-$K$4)/($H$4-$K$4))/49.833),$D19)</f>
        <v>473.33450333522467</v>
      </c>
      <c r="F19" s="80"/>
      <c r="G19" s="80"/>
      <c r="H19" s="249"/>
      <c r="I19" s="130">
        <v>450</v>
      </c>
      <c r="J19" s="224">
        <v>1487</v>
      </c>
      <c r="K19" s="220">
        <v>1.3048999999999999</v>
      </c>
      <c r="L19" s="132">
        <f t="shared" si="0"/>
        <v>757.53889378295639</v>
      </c>
      <c r="O19" s="245"/>
      <c r="P19" s="130">
        <v>450</v>
      </c>
      <c r="Q19" s="224">
        <v>1740</v>
      </c>
      <c r="R19" s="220">
        <v>1.3208</v>
      </c>
      <c r="S19" s="132">
        <f t="shared" si="1"/>
        <v>879.17271533039252</v>
      </c>
      <c r="T19" s="80"/>
      <c r="U19" s="79"/>
      <c r="V19" s="245"/>
      <c r="W19" s="130">
        <v>450</v>
      </c>
      <c r="X19" s="224">
        <v>1982</v>
      </c>
      <c r="Y19" s="220">
        <v>1.3156000000000001</v>
      </c>
      <c r="Z19" s="132">
        <f t="shared" si="2"/>
        <v>1004.1436078395901</v>
      </c>
    </row>
    <row r="20" spans="1:26" s="78" customFormat="1" ht="15.75" customHeight="1" x14ac:dyDescent="0.25">
      <c r="A20" s="249"/>
      <c r="B20" s="130">
        <v>600</v>
      </c>
      <c r="C20" s="131">
        <v>1189</v>
      </c>
      <c r="D20" s="220">
        <v>1.2905</v>
      </c>
      <c r="E20" s="132">
        <f>$C20*POWER((($C$4-$H$4)/LN(($C$4-$K$4)/($H$4-$K$4))/49.833),$D20)</f>
        <v>610.25048855400087</v>
      </c>
      <c r="F20" s="80"/>
      <c r="G20" s="80"/>
      <c r="H20" s="249"/>
      <c r="I20" s="130">
        <v>600</v>
      </c>
      <c r="J20" s="224">
        <v>1927</v>
      </c>
      <c r="K20" s="220">
        <v>1.3106</v>
      </c>
      <c r="L20" s="132">
        <f t="shared" si="0"/>
        <v>978.80510062675467</v>
      </c>
      <c r="O20" s="245"/>
      <c r="P20" s="130">
        <v>600</v>
      </c>
      <c r="Q20" s="224">
        <v>2290</v>
      </c>
      <c r="R20" s="220">
        <v>1.3299000000000001</v>
      </c>
      <c r="S20" s="132">
        <f t="shared" si="1"/>
        <v>1151.6427888149371</v>
      </c>
      <c r="T20" s="80"/>
      <c r="U20" s="80"/>
      <c r="V20" s="245"/>
      <c r="W20" s="130">
        <v>600</v>
      </c>
      <c r="X20" s="224">
        <v>2619</v>
      </c>
      <c r="Y20" s="220">
        <v>1.3198000000000001</v>
      </c>
      <c r="Z20" s="132">
        <f t="shared" si="2"/>
        <v>1323.9906493809144</v>
      </c>
    </row>
    <row r="21" spans="1:26" s="78" customFormat="1" ht="15.75" customHeight="1" x14ac:dyDescent="0.25">
      <c r="A21" s="249"/>
      <c r="B21" s="172">
        <v>750</v>
      </c>
      <c r="C21" s="134">
        <v>1452</v>
      </c>
      <c r="D21" s="221">
        <v>1.2974000000000001</v>
      </c>
      <c r="E21" s="173">
        <f>$C21*POWER((($C$4-$H$4)/LN(($C$4-$K$4)/($H$4-$K$4))/49.833),$D21)</f>
        <v>742.58142282663403</v>
      </c>
      <c r="F21" s="80"/>
      <c r="G21" s="80"/>
      <c r="H21" s="250"/>
      <c r="I21" s="136">
        <v>750</v>
      </c>
      <c r="J21" s="225">
        <v>2356</v>
      </c>
      <c r="K21" s="221">
        <v>1.3164</v>
      </c>
      <c r="L21" s="135">
        <f t="shared" si="0"/>
        <v>1193.1303439894145</v>
      </c>
      <c r="O21" s="246"/>
      <c r="P21" s="136">
        <v>750</v>
      </c>
      <c r="Q21" s="225">
        <v>2835</v>
      </c>
      <c r="R21" s="221">
        <v>1.3391</v>
      </c>
      <c r="S21" s="135">
        <f t="shared" si="1"/>
        <v>1418.9604271841877</v>
      </c>
      <c r="T21" s="80"/>
      <c r="U21" s="80"/>
      <c r="V21" s="246"/>
      <c r="W21" s="136">
        <v>750</v>
      </c>
      <c r="X21" s="225">
        <v>3253</v>
      </c>
      <c r="Y21" s="221">
        <v>1.3240000000000001</v>
      </c>
      <c r="Z21" s="135">
        <f t="shared" si="2"/>
        <v>1640.9325295054798</v>
      </c>
    </row>
    <row r="22" spans="1:26" s="78" customFormat="1" ht="15.75" customHeight="1" x14ac:dyDescent="0.25">
      <c r="A22" s="247">
        <v>2100</v>
      </c>
      <c r="B22" s="178" t="s">
        <v>15</v>
      </c>
      <c r="C22" s="127" t="s">
        <v>15</v>
      </c>
      <c r="D22" s="222" t="s">
        <v>15</v>
      </c>
      <c r="E22" s="179" t="s">
        <v>15</v>
      </c>
      <c r="F22" s="166"/>
      <c r="G22" s="166"/>
      <c r="H22" s="166"/>
      <c r="I22" s="168"/>
      <c r="J22" s="169"/>
      <c r="K22" s="170"/>
      <c r="L22" s="171"/>
      <c r="M22" s="92"/>
      <c r="N22" s="92"/>
      <c r="O22" s="92"/>
      <c r="P22" s="92"/>
      <c r="Q22" s="92"/>
      <c r="R22" s="92"/>
      <c r="S22" s="92"/>
      <c r="T22" s="166"/>
      <c r="U22" s="166"/>
      <c r="V22" s="185">
        <v>2300</v>
      </c>
      <c r="W22" s="184">
        <v>750</v>
      </c>
      <c r="X22" s="177">
        <v>3472</v>
      </c>
      <c r="Y22" s="222">
        <v>1.3223</v>
      </c>
      <c r="Z22" s="186">
        <f t="shared" si="2"/>
        <v>1752.9437098225742</v>
      </c>
    </row>
    <row r="23" spans="1:26" s="78" customFormat="1" ht="15.75" customHeight="1" x14ac:dyDescent="0.25">
      <c r="A23" s="248"/>
      <c r="B23" s="182">
        <v>450</v>
      </c>
      <c r="C23" s="131">
        <v>988</v>
      </c>
      <c r="D23" s="220">
        <v>1.2886</v>
      </c>
      <c r="E23" s="183">
        <f>$C23*POWER((($C$4-$H$4)/LN(($C$4-$K$4)/($H$4-$K$4))/49.833),$D23)</f>
        <v>507.58608949714886</v>
      </c>
      <c r="F23" s="166"/>
      <c r="G23" s="166"/>
      <c r="H23" s="166"/>
      <c r="I23" s="166"/>
      <c r="J23" s="166"/>
      <c r="K23" s="166"/>
      <c r="L23" s="166"/>
      <c r="M23" s="166"/>
      <c r="N23" s="92"/>
      <c r="O23" s="92"/>
      <c r="P23" s="167"/>
      <c r="Q23" s="167"/>
      <c r="R23" s="167"/>
      <c r="S23" s="92"/>
      <c r="T23" s="166"/>
      <c r="U23" s="166"/>
      <c r="V23" s="92"/>
      <c r="W23" s="92"/>
      <c r="X23" s="92"/>
      <c r="Y23" s="92"/>
      <c r="Z23" s="92"/>
    </row>
    <row r="24" spans="1:26" s="78" customFormat="1" ht="15.75" customHeight="1" x14ac:dyDescent="0.25">
      <c r="A24" s="248"/>
      <c r="B24" s="182">
        <v>600</v>
      </c>
      <c r="C24" s="131">
        <v>1278</v>
      </c>
      <c r="D24" s="220">
        <v>1.2932999999999999</v>
      </c>
      <c r="E24" s="183">
        <f>$C24*POWER((($C$4-$H$4)/LN(($C$4-$K$4)/($H$4-$K$4))/49.833),$D24)</f>
        <v>654.98089062306087</v>
      </c>
      <c r="F24" s="166"/>
      <c r="G24" s="166"/>
      <c r="H24" s="166"/>
      <c r="I24" s="166"/>
      <c r="J24" s="166"/>
      <c r="K24" s="166"/>
      <c r="L24" s="166"/>
      <c r="M24" s="166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s="78" customFormat="1" ht="15.75" customHeight="1" x14ac:dyDescent="0.25">
      <c r="A25" s="248"/>
      <c r="B25" s="180">
        <v>750</v>
      </c>
      <c r="C25" s="134">
        <v>1561</v>
      </c>
      <c r="D25" s="221">
        <v>1.2981</v>
      </c>
      <c r="E25" s="181">
        <f>$C25*POWER((($C$4-$H$4)/LN(($C$4-$K$4)/($H$4-$K$4))/49.833),$D25)</f>
        <v>798.0373918365334</v>
      </c>
      <c r="F25" s="166"/>
      <c r="G25" s="166"/>
      <c r="H25" s="166"/>
      <c r="I25" s="166"/>
      <c r="J25" s="166"/>
      <c r="K25" s="166"/>
      <c r="L25" s="166"/>
      <c r="M25" s="166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s="78" customFormat="1" ht="15.75" customHeight="1" x14ac:dyDescent="0.25">
      <c r="A26" s="166"/>
      <c r="B26" s="168"/>
      <c r="C26" s="169"/>
      <c r="D26" s="170"/>
      <c r="E26" s="171"/>
      <c r="F26" s="166"/>
      <c r="G26" s="166"/>
      <c r="H26" s="166"/>
      <c r="I26" s="166"/>
      <c r="J26" s="166"/>
      <c r="K26" s="166"/>
      <c r="L26" s="166"/>
      <c r="M26" s="166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s="78" customFormat="1" ht="15.75" customHeight="1" x14ac:dyDescent="0.2">
      <c r="A27" s="174" t="s">
        <v>57</v>
      </c>
      <c r="B27" s="175" t="s">
        <v>23</v>
      </c>
      <c r="C27" s="175"/>
      <c r="D27" s="149"/>
      <c r="E27" s="150"/>
      <c r="F27" s="166"/>
      <c r="G27" s="166"/>
      <c r="H27" s="166"/>
      <c r="I27" s="166"/>
      <c r="J27" s="166"/>
      <c r="K27" s="166"/>
      <c r="L27" s="166"/>
      <c r="M27" s="166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s="78" customFormat="1" ht="15.75" customHeight="1" x14ac:dyDescent="0.2">
      <c r="A28" s="174" t="s">
        <v>24</v>
      </c>
      <c r="B28" s="176" t="s">
        <v>25</v>
      </c>
      <c r="C28" s="175"/>
      <c r="D28" s="150"/>
      <c r="E28" s="150"/>
      <c r="F28" s="166"/>
      <c r="G28" s="166"/>
      <c r="H28" s="166"/>
      <c r="I28" s="166"/>
      <c r="J28" s="166"/>
      <c r="K28" s="166"/>
      <c r="L28" s="166"/>
      <c r="M28" s="166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s="78" customFormat="1" ht="15.75" customHeight="1" x14ac:dyDescent="0.2">
      <c r="A29" s="174"/>
      <c r="B29" s="176"/>
      <c r="C29" s="175"/>
      <c r="D29" s="150"/>
      <c r="E29" s="150"/>
      <c r="F29" s="166"/>
      <c r="G29" s="166"/>
      <c r="H29" s="166"/>
      <c r="I29" s="166"/>
      <c r="J29" s="166"/>
      <c r="K29" s="166"/>
      <c r="L29" s="166"/>
      <c r="M29" s="166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s="78" customFormat="1" ht="39" customHeight="1" x14ac:dyDescent="0.2">
      <c r="A30" s="252" t="s">
        <v>58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</row>
    <row r="31" spans="1:26" s="78" customFormat="1" ht="26.25" customHeight="1" x14ac:dyDescent="0.2">
      <c r="A31" s="253" t="s">
        <v>27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</row>
    <row r="32" spans="1:26" s="78" customFormat="1" ht="15.75" customHeight="1" x14ac:dyDescent="0.2">
      <c r="A32" s="243" t="s">
        <v>28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</row>
  </sheetData>
  <sheetProtection algorithmName="SHA-512" hashValue="OtBse5KSYauSVxjy9MwwiY0b/YDPeROaYoxRufqYf6xKd8l8wnoJv9hsIM409kXEwk9b4lE2iQ041mssHnEzIg==" saltValue="6/qk/JeK7gVVculIxSHcZg==" spinCount="100000" sheet="1" selectLockedCells="1"/>
  <mergeCells count="17">
    <mergeCell ref="Q4:R4"/>
    <mergeCell ref="A30:Z30"/>
    <mergeCell ref="A31:Z31"/>
    <mergeCell ref="A32:Z32"/>
    <mergeCell ref="O18:O21"/>
    <mergeCell ref="V18:V21"/>
    <mergeCell ref="V14:V17"/>
    <mergeCell ref="V10:V13"/>
    <mergeCell ref="O14:O17"/>
    <mergeCell ref="O10:O13"/>
    <mergeCell ref="A22:A25"/>
    <mergeCell ref="A10:A13"/>
    <mergeCell ref="H10:H13"/>
    <mergeCell ref="A14:A17"/>
    <mergeCell ref="H14:H17"/>
    <mergeCell ref="A18:A21"/>
    <mergeCell ref="H18:H21"/>
  </mergeCells>
  <hyperlinks>
    <hyperlink ref="A32:Z32" r:id="rId1" display="www.purmo.de" xr:uid="{80320F5D-5DF4-48F9-BDF9-1E50C506FC8E}"/>
  </hyperlinks>
  <printOptions gridLines="1"/>
  <pageMargins left="0.39370078740157483" right="0.19685039370078741" top="0.78740157480314965" bottom="0.59055118110236227" header="0.19685039370078741" footer="0.31496062992125984"/>
  <pageSetup paperSize="9" scale="67" orientation="landscape" r:id="rId2"/>
  <headerFooter alignWithMargins="0">
    <oddFooter>&amp;L&amp;8&amp;F, &amp;D&amp;C&amp;8&amp;A&amp;R&amp;8FMA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622634-3f8c-4a4d-a882-2d8e0adb6d11" xsi:nil="true"/>
    <lcf76f155ced4ddcb4097134ff3c332f xmlns="2b2fb145-5bd6-4f94-a646-ce70e9b33f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78B764AF0D48BF13F3DF54B9DAD4" ma:contentTypeVersion="24" ma:contentTypeDescription="Create a new document." ma:contentTypeScope="" ma:versionID="b45b7c572b0c0a54a053fcc549ff305d">
  <xsd:schema xmlns:xsd="http://www.w3.org/2001/XMLSchema" xmlns:xs="http://www.w3.org/2001/XMLSchema" xmlns:p="http://schemas.microsoft.com/office/2006/metadata/properties" xmlns:ns2="2b2fb145-5bd6-4f94-a646-ce70e9b33f17" xmlns:ns3="a5622634-3f8c-4a4d-a882-2d8e0adb6d11" targetNamespace="http://schemas.microsoft.com/office/2006/metadata/properties" ma:root="true" ma:fieldsID="135cfc28ec3f57217b5d9d60638e7dd4" ns2:_="" ns3:_="">
    <xsd:import namespace="2b2fb145-5bd6-4f94-a646-ce70e9b33f17"/>
    <xsd:import namespace="a5622634-3f8c-4a4d-a882-2d8e0adb6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fb145-5bd6-4f94-a646-ce70e9b33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50a0a5f-58b7-4014-a55c-2618a27d2a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22634-3f8c-4a4d-a882-2d8e0adb6d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f74b6f0-b342-4bdd-81bf-3ed3888ff1d5}" ma:internalName="TaxCatchAll" ma:showField="CatchAllData" ma:web="a5622634-3f8c-4a4d-a882-2d8e0adb6d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FA600-4833-49D0-B073-7B4F750399B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5622634-3f8c-4a4d-a882-2d8e0adb6d11"/>
    <ds:schemaRef ds:uri="http://schemas.openxmlformats.org/package/2006/metadata/core-properties"/>
    <ds:schemaRef ds:uri="2b2fb145-5bd6-4f94-a646-ce70e9b33f1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391891-FBDB-4A14-8E73-620DAF302A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19AA7-B4C8-4CE2-BC77-AC799CE88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fb145-5bd6-4f94-a646-ce70e9b33f17"/>
    <ds:schemaRef ds:uri="a5622634-3f8c-4a4d-a882-2d8e0adb6d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Plan &amp; Ramo</vt:lpstr>
      <vt:lpstr>Plan &amp; Planventil Hygiene</vt:lpstr>
      <vt:lpstr>Compact &amp; Ventil Compact</vt:lpstr>
      <vt:lpstr>Compact &amp;Ventil Compact Hygiene</vt:lpstr>
      <vt:lpstr>Vertical</vt:lpstr>
    </vt:vector>
  </TitlesOfParts>
  <Manager/>
  <Company>Purmo DiaNorm Wärme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Heiko Hanke</dc:creator>
  <cp:keywords/>
  <dc:description/>
  <cp:lastModifiedBy>Heiko HANKE</cp:lastModifiedBy>
  <cp:revision/>
  <dcterms:created xsi:type="dcterms:W3CDTF">2006-11-16T14:04:16Z</dcterms:created>
  <dcterms:modified xsi:type="dcterms:W3CDTF">2024-06-21T06:25:07Z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0x010100BF1878B764AF0D48BF13F3DF54B9DAD4</vt:lpwstr>
  </property>
  <property fmtid="{D5CDD505-2E9C-101B-9397-08002B2CF9AE}" pid="3" name="MediaServiceImageTags">
    <vt:lpwstr/>
  </property>
</Properties>
</file>